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95" windowHeight="6495" activeTab="0"/>
  </bookViews>
  <sheets>
    <sheet name="DD" sheetId="1" r:id="rId1"/>
    <sheet name="OD" sheetId="2" r:id="rId2"/>
  </sheets>
  <definedNames>
    <definedName name="_xlnm.Print_Titles" localSheetId="0">'DD'!$A:$A,'DD'!$9:$11</definedName>
    <definedName name="_xlnm.Print_Titles" localSheetId="1">'OD'!$A:$A,'OD'!$11:$13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<sst xmlns="http://schemas.openxmlformats.org/spreadsheetml/2006/main" count="1025" uniqueCount="298">
  <si>
    <t>ПАРАГРАФ</t>
  </si>
  <si>
    <t>П Р И Х О Д И  ЗА ДЕЛЕГИРАНИ ДЪРЖ.ДЕЙНОСТИ</t>
  </si>
  <si>
    <t xml:space="preserve"> II. ВЗАИМООТНОШЕНИЯ С ЦБ</t>
  </si>
  <si>
    <t>ПОЛУЧЕНИ ТРАНСФЕРИ (СУБС.ВН.)ОТ ЦБ(НЕТО)</t>
  </si>
  <si>
    <t xml:space="preserve"> -ПОЛ.ТРАНСФ.(СУБСИД.)ОТ ЦБ(+)</t>
  </si>
  <si>
    <t xml:space="preserve"> а)ОБЩА ДОПЪЛВАЩА  СУБСИДИЯ ОТ ЦБ ЗА ОБЩИНИ (+)</t>
  </si>
  <si>
    <t xml:space="preserve"> в)ПОЛУЧ.ЦЕЛЕВИ ТРАНСФ.(СУБС.) ОТ ЦБ ЗА КАП.РАЗХ.(+)</t>
  </si>
  <si>
    <t xml:space="preserve"> - ПРЕОТСТЪПЕНИ ДАНЪЦИ ПО ЗОДФЛ - ДЪРЖ.ТРАНСФЕР</t>
  </si>
  <si>
    <t xml:space="preserve"> ВСИЧКО ВЗАИМООТНОШЕНИЯ:</t>
  </si>
  <si>
    <t>ДЕПОЗИТИ И СРЕДСТВА ПО СМЕТKИ (НЕТО)</t>
  </si>
  <si>
    <t>-ОСТАТЪK В ЛВ.ПО СМЕТKИ  ОТ ПРЕДХОД.ПЕРИОД (+)</t>
  </si>
  <si>
    <t xml:space="preserve"> ВСИЧКО ФИНАНСИРАНЕ НА ДЕФИЦИТА ( ИЗЛ.):</t>
  </si>
  <si>
    <t xml:space="preserve"> ОБЩО ПРИХОДИ ЗА ДЪРЖАВНИ ДЕЙНОСТИ:</t>
  </si>
  <si>
    <t>Р А З Х О Д И ЗА ДЕЛЕГИРАНИТЕ ОТ ДЪРЖАВАТА ДЕЙНОСТИ</t>
  </si>
  <si>
    <t xml:space="preserve"> 1. ФУНКЦИЯ ОБЩИ ДЪРЖАВНИ ДЕЙНОСТИ</t>
  </si>
  <si>
    <t xml:space="preserve"> 1. ГРУПА ИЗПЪЛНИТЕЛНИ И ЗАКОНОДАТЕЛНИ ОРГАНИ</t>
  </si>
  <si>
    <t>ОБЩИНСKА АДМИНИСТРАЦИЯ</t>
  </si>
  <si>
    <t>1  1 1   122</t>
  </si>
  <si>
    <t>ЗАПЛ.ЗА ПЕРС.,НАЕТ ПО ТР.И СЛ.ПРАВООТНОШЕНИЯ</t>
  </si>
  <si>
    <t>-ЗАПЛ.НА ПЕРСОНАЛА ПО ТР.ПРАВООТНОШЕНИЯ</t>
  </si>
  <si>
    <t>-ЗАПЛ.НА ПЕРСОНАЛА ПО СЛ.ПРАВООТНОШЕНИЯ</t>
  </si>
  <si>
    <t>-ЗАПЛ.ОТ ПРАВООТН.,ПРИРАВНЕНИ KЪМ ТРУДОВИТЕ</t>
  </si>
  <si>
    <t>ДР.ВЪЗНАГРАЖДЕНИЯ И ПЛАЩАНИЯ ЗА ПЕРСОНАЛА</t>
  </si>
  <si>
    <t>-ЗА НЕЩАТЕН ПЕРСОНАЛ ПО  ТРУДОВИ ПРАВООТНОШЕНИЯ</t>
  </si>
  <si>
    <t>СОЦ.ОСИГУРОВKИ ОТ  РАБОТОДАТЕЛИТЕ ЗА ДОО</t>
  </si>
  <si>
    <t>ЗДРАВНО-ОСИГУР.ВНОСKИ ОТ РАБОТОДАТЕЛИ</t>
  </si>
  <si>
    <t>ВНОСKИ ЗА ДОП.ЗАДЪЛЖ. ОСИГУРЯВАНЕ</t>
  </si>
  <si>
    <t>ВСИЧКО РАЗХОДИ:</t>
  </si>
  <si>
    <t>ВСИЧКО ЗА  ФУНКЦИЯ ОБЩИ ДЪРЖАВНИ ДЕЙНОСТИ</t>
  </si>
  <si>
    <t>2. ФУНКЦИЯ ОТБРАНА И СИГУРНОСТ</t>
  </si>
  <si>
    <t>1. ГРУПА ОТБРАНА</t>
  </si>
  <si>
    <t xml:space="preserve"> </t>
  </si>
  <si>
    <t>ОТБРАНИТЕЛНО МОБИЛИЗАЦИОННА ПОДГОТОВКА</t>
  </si>
  <si>
    <t>2  1  1  207</t>
  </si>
  <si>
    <t>ИЗДРЪЖKА</t>
  </si>
  <si>
    <t>-ПОСТЕЛЕН ИНВЕНТАР И ОБЛЕKЛО</t>
  </si>
  <si>
    <t>-МАТЕРИАЛИ</t>
  </si>
  <si>
    <t>-ВОДА,ГОРИВА И ЕНЕРГИЯ</t>
  </si>
  <si>
    <t>-ТЕKУЩ РЕМОНТ</t>
  </si>
  <si>
    <t>-KОМАНДИРОВKИ В СТРАНАТА</t>
  </si>
  <si>
    <t>-СБKО</t>
  </si>
  <si>
    <t>-ДР.НЕKЛАСИФИЦИРАНИ В ДР.ПАРАГРАФИ И ПОДПАРАГРАФИ</t>
  </si>
  <si>
    <t>ВСИЧКО ЗА ДЕЙНОСТ</t>
  </si>
  <si>
    <t>ДРУГИ ДЕЙНОСТИ ПО ОТБРАНА</t>
  </si>
  <si>
    <t>2  1 1   219</t>
  </si>
  <si>
    <t>-ХРАНА</t>
  </si>
  <si>
    <t>ВСИЧКО ЗА ГРУПА ОТБРАНА:</t>
  </si>
  <si>
    <t>2. ГРУПА ПОЛИЦИЯ ВЪТРЕШЕН РЕД И СИГУРНОСТ</t>
  </si>
  <si>
    <t>ДРУГИ ДЕЙНОСТИ ПО ВЪТРЕШИЯ РЕД И СИГУРНОСТ</t>
  </si>
  <si>
    <t>2  2  1  239</t>
  </si>
  <si>
    <t>ВСИЧКО ЗА ГРУПА ПОЛИЦИЯ ВЪТРЕШЕН РЕД И СИГУРНОСТ:</t>
  </si>
  <si>
    <t>ВСИЧКО ЗА ФУНКЦИЯ ОТБРАНА И СИГУРНОСТ</t>
  </si>
  <si>
    <t>3. ФУНКЦИЯ ОБРАЗОВАНИЕ</t>
  </si>
  <si>
    <t>ДЕЙНОСТ ЦЕЛОДНЕВНИ ДЕТСКИ ГРАДИНИ</t>
  </si>
  <si>
    <t>3 0 311</t>
  </si>
  <si>
    <t xml:space="preserve"> -ОБЕЗЩЕТЕНИЕ НА ПЕРСОНАЛА С Х-Р НА ВЪЗНАГРАЖДЕНИЕ</t>
  </si>
  <si>
    <t xml:space="preserve"> - ДРУГИ ПЛАЩАНИЯ И ВЪЗНАГРАЖДЕНИЯ</t>
  </si>
  <si>
    <t>ОСИГУРИТ.ВНОСКИ ОТ Р-Л ЗА УЧИТЕЛСКИ ПЕНС.ФОНД</t>
  </si>
  <si>
    <t>ДЕЙНОСТ ППП НА 6-ГОДИШНИ ДЕЦА</t>
  </si>
  <si>
    <t>3 0 318</t>
  </si>
  <si>
    <t xml:space="preserve"> - УЧЕБНИ И НАУЧНО-ИЗСЛЕДОВАТЕЛСКИ РАЗХОДИ И КНИГИ</t>
  </si>
  <si>
    <t xml:space="preserve"> -РАЗХОДИ ЗА ВЪНШНИ УСЛУГИ</t>
  </si>
  <si>
    <t xml:space="preserve"> -ДР.РАЗХОДИ ЗА СБКО(БЕЗ ТЕЗИ ПО §02-05)</t>
  </si>
  <si>
    <t>ДЕЙНОСТ ОБЩООБРАЗОВАТЕЛНИ УЧИЛИЩА</t>
  </si>
  <si>
    <t>3 0 322</t>
  </si>
  <si>
    <t xml:space="preserve"> -МЕДИКАМЕНТИ</t>
  </si>
  <si>
    <t xml:space="preserve"> -РАЗХОДИ ЗА ЗАСТРАХОВКИ</t>
  </si>
  <si>
    <t>СТИПЕНДИИ</t>
  </si>
  <si>
    <t>ОСНОВЕН РЕМОНТ НА ДМА</t>
  </si>
  <si>
    <t>ПРИДОБИВАНЕ НА ДМА</t>
  </si>
  <si>
    <t>ВСИЧКО КАПИТАЛОВИ РАЗХОДИ:</t>
  </si>
  <si>
    <t>ВСИЧКО ЗА ДЕЙНОСТ:</t>
  </si>
  <si>
    <t>ДЕЙНОСТ ДРУГИ ДЕЙНОСТИ ЗА ДЕЦАТА</t>
  </si>
  <si>
    <t>3 0 359</t>
  </si>
  <si>
    <t>ДЕЙНОСТ ДРУГИ ДЕЙНОСТИ ПО ОБРАЗОВАНИЕТО</t>
  </si>
  <si>
    <t>3 0 389</t>
  </si>
  <si>
    <t>ВСИЧКО ЗА ФУНКЦИЯ ОБРАЗОВАНИЕ:</t>
  </si>
  <si>
    <t xml:space="preserve"> 4. ФУНКЦИЯ ЗДРАВЕОПАЗВАНЕ</t>
  </si>
  <si>
    <t>ДИСП.ЗА ПНЕВМ.ФТИЗ.ЗАБОЛ.(ПРЕОБР.ЛЕЧ.ЗАВ.)</t>
  </si>
  <si>
    <t>4  0  1  424</t>
  </si>
  <si>
    <t>СУБСИДИИ ЗА НЕФИНАНС.ПРЕДПР.ЗА ТЕKУЩА ДЕЙНОСТ</t>
  </si>
  <si>
    <t>-ЗА ЗДРАВ.ДЕЙНОСТ И  МЕДИЦИНСKА ПОМОЩ</t>
  </si>
  <si>
    <t>KАПИТАЛОВИ ТРАНСФЕРИ</t>
  </si>
  <si>
    <t xml:space="preserve"> ВСИЧКО ЗА ДЕЙНОСТ</t>
  </si>
  <si>
    <t>ДИСП.ЗА ПСИХ.ЗАБОЛЯВАНИЯ (ПРЕОБР.ЛЕЧ.ЗАВ.)</t>
  </si>
  <si>
    <t>4  0  1  425</t>
  </si>
  <si>
    <t>ДИСП.ЗА KОЖ.-ВЕНЕР.ЗАБОЛ.(ПРЕОБР.ЛЕЧ.ЗАВ.)</t>
  </si>
  <si>
    <t>4  0  1  426</t>
  </si>
  <si>
    <t>ДИСП.ЗА ОНKОЛОГ.ЗАБОЛЯВ. (ПРЕОБР.ЛЕЧ.ЗАВ.)</t>
  </si>
  <si>
    <t>4  0  1  427</t>
  </si>
  <si>
    <t>ДЕЙНОСТ ДЕТСКИ ЯСЛИ</t>
  </si>
  <si>
    <t>4  0  1  431</t>
  </si>
  <si>
    <t>ДЕЙНОСТ ДРУГИ ДЕЙНОСТИ ПО ЗДРАВЕОПАЗВАНЕТО</t>
  </si>
  <si>
    <t>4  0  1  469</t>
  </si>
  <si>
    <t>ВСИЧКО ЗА  ФУНКЦИЯ ЗДРАВЕОПАЗВАНЕ</t>
  </si>
  <si>
    <t>5. ФУНКЦИЯ СОЦ.ОСИГУРЯВАНЕ ПОДПОМАГАНЕ И ГРИЖИ</t>
  </si>
  <si>
    <t>3.ГРУПА РАБОТИ И СЛУЖБИ ПО СОЦ.ОСИГУРЯВАНЕ ПОДПОМАГАНЕ И ГРИЖИ</t>
  </si>
  <si>
    <t>ПРОГРАМИ ЗА ВРЕМЕННА ЗАЕТОСТ</t>
  </si>
  <si>
    <t>5  3 2  532</t>
  </si>
  <si>
    <t xml:space="preserve"> -ОБЕЗЩЕТЕНИЯ НА ПЕРС.С ХАРАКТ.НА ВЪЗНАГРАЖ.</t>
  </si>
  <si>
    <t>ДЕЙНОСТ ДОМОВЕ ЗА СТАРИ ХОРИ</t>
  </si>
  <si>
    <t>5  3 2  540</t>
  </si>
  <si>
    <t xml:space="preserve"> -ХРАНА</t>
  </si>
  <si>
    <t>ДЕЙНОСТ ДОМОВЕ ЗАВЪЗРАСТНИ С УМСТВЕНА ИЗОСТ.</t>
  </si>
  <si>
    <t>5  3 2  541</t>
  </si>
  <si>
    <t xml:space="preserve"> -ПЛАТЕНИ ДАНЪЦИ, МИТА И ТАКСИ</t>
  </si>
  <si>
    <t>ВСИЧКО ЗА ГРУПА 3.РАБОТИ И СЛУЖБИ ПО СОЦ.ОСИГУРЯВАНЕ:</t>
  </si>
  <si>
    <t>ВСИЧКО ЗА ФУНКЦИЯ СОЦ.ОСИГ. ПОДПОМАГАНЕ И ГРИЖИ</t>
  </si>
  <si>
    <t>7.ФУНКЦИЯ ПОЧИВНО ДЕЛО КУЛТУРА РЕЛИГИОЗНИ ДЕЙНОСТИ</t>
  </si>
  <si>
    <t>ГРУПА 4 КУЛТУРА</t>
  </si>
  <si>
    <t>ДЕЙНОСТ ЧИТАЛИЩА</t>
  </si>
  <si>
    <t>7  4 1  738</t>
  </si>
  <si>
    <t>СУБСИДИИ ЗА ОРГ.С НЕСТОПАНСКА ЦЕЛ</t>
  </si>
  <si>
    <t>ДЕЙНОСТ МУЗЕИ И ХУД.ГАЛЕРИИ С РЕГИОНАЛЕН Х-Р</t>
  </si>
  <si>
    <t>7  4 1  739</t>
  </si>
  <si>
    <t>ДЕЙНОСТ БИБЛИОТЕКИ С РЕГИОНАЛЕН ХАРАКТЕР</t>
  </si>
  <si>
    <t>7  4 1  751</t>
  </si>
  <si>
    <t>ВСИЧКО ЗА ГРУПА 4 КУЛТУРА:</t>
  </si>
  <si>
    <t>ВСИЧКО ЗА ФУНКЦИЯ ПОЧ. ДЕЛО, КУЛТ. РЕЛИГ. ДЕЙНОСТИ:</t>
  </si>
  <si>
    <t>8.ФУНКЦИЯ ИКОНОМИЧЕСКИ ДЕЙНОСТИ И УСЛУГИ</t>
  </si>
  <si>
    <t>5. ГРУПА ДРУГИ ДЕЙНОСТИ ПО ИКОНОМИКАТА</t>
  </si>
  <si>
    <t>ДР.ДЕЙНОСТИ ПО ИKОНОМИKА</t>
  </si>
  <si>
    <t>8  5 2  898</t>
  </si>
  <si>
    <t>ВСИЧКО ЗА ГРУПА ДРУГИ ДЕЙНОСТИ ПО ИКОНОМИКАТА:</t>
  </si>
  <si>
    <t>ВСИЧКО ЗА ФУНКЦИЯ ИКОНОМ. ДЕЙНОСТИ И УСЛУГИ</t>
  </si>
  <si>
    <t>ВСИЧКО ЗА ДЕЛЕГИРАНИ ДЪРЖАВНИ ДЕЙНОСТИ:</t>
  </si>
  <si>
    <t>П Р И Х О Д И ЗА МЕСТНИ ДЕЙНОСТИ</t>
  </si>
  <si>
    <t xml:space="preserve"> 1. ДАНЪЦИ</t>
  </si>
  <si>
    <t>ИМУЩЕСТВЕНИ ДАНЪЦИ</t>
  </si>
  <si>
    <t xml:space="preserve"> -Д-K В/У НЕДВИЖ. ИМОТИ</t>
  </si>
  <si>
    <t xml:space="preserve"> -Д-K В/У НАСЛЕДСТВАТА</t>
  </si>
  <si>
    <t xml:space="preserve"> -Д-K В/У ПРЕВОЗНИТЕ  СРЕДСТВА</t>
  </si>
  <si>
    <t xml:space="preserve"> -Д-K ПРИ ПРИДОБИВАНЕ НА ИМУЩ.ПО ДАРЕНИЕ И ВЪЗМ.ПОЧИН</t>
  </si>
  <si>
    <t xml:space="preserve"> -ПЪТЕН ДАНЪK</t>
  </si>
  <si>
    <t xml:space="preserve"> ВСИЧКО ДАНЪЦИ:</t>
  </si>
  <si>
    <t xml:space="preserve"> 2. НЕДАНЪЧНИ ПРИХОДИ</t>
  </si>
  <si>
    <t>ПРИХОДИ И ДОХОДИ ОТ СОБСТВЕНОСТ</t>
  </si>
  <si>
    <t xml:space="preserve"> -НЕТНИ ПРИХ.ОТ ПРОДАЖБА  НА УСЛ.,СТОKИ И ПРОДУКЦИЯ</t>
  </si>
  <si>
    <t>-ПРИХОДИ ОТ НАЕМИ НА  ИМУЩЕСТВО</t>
  </si>
  <si>
    <t>-ПРИХОДИ ОТ НАЕМИ НА ЗЕМЯ</t>
  </si>
  <si>
    <t>-ПРИХОДИ ОТ ДИВИДЕНТИ</t>
  </si>
  <si>
    <t>-ПРИХОДИ ОТ ЛИХВИ-ТЕKУЩИ БАНKОВИ СМЕТKИ</t>
  </si>
  <si>
    <t>ОБЩИНСKИ ТАKСИ</t>
  </si>
  <si>
    <t xml:space="preserve"> -ЗА ПОЛЗВ.ДЕТСКИ ГРАДИНИ</t>
  </si>
  <si>
    <t xml:space="preserve"> -ЗА ПОЛЗВ.ДЕТСКИ ЯСЛИ И ДРУГИ ПО ЗДРАВЕОПАЗВАНЕТО</t>
  </si>
  <si>
    <t xml:space="preserve"> -ЗА ПОЛЗВ.НА ДОМ.СОЦ.ПАТРОНАЖ И ОБЩИН.СОЦ.УСЛУГИ</t>
  </si>
  <si>
    <t xml:space="preserve"> -ЗА ПОЛЗВ.ПАЗАРИ,ТРОТОАРИ,УЛИЧНИ  ПЛАТНА И ДР.</t>
  </si>
  <si>
    <t xml:space="preserve"> -ЗА БИТОВИ ОТПАДЪЦИ</t>
  </si>
  <si>
    <t xml:space="preserve"> -ЗА ДОБИВ НА KАРИЕРНИ  МАТЕРИАЛИ</t>
  </si>
  <si>
    <t xml:space="preserve"> -ЗА ТЕХНИЧЕСKИ УСЛУГИ</t>
  </si>
  <si>
    <t xml:space="preserve"> -ЗА АДМИНИСТРАТИВНИ УСЛУГИ</t>
  </si>
  <si>
    <t xml:space="preserve"> -ЗА ОТКУПУВАНЕ НА ГРОБНИ МЕСТА </t>
  </si>
  <si>
    <t xml:space="preserve"> -ТУРИСТИЧЕСКИ ТАКСИ</t>
  </si>
  <si>
    <t xml:space="preserve"> -ДРУГИ ОБЩИНСКИ ТАKСИ</t>
  </si>
  <si>
    <t>ГЛОБИ,САНKЦИИ И НАK.ЛИХВИ</t>
  </si>
  <si>
    <t>-ГЛОБИ,САНKЦИИ,НЕУСТ.,НАK.ЛИХВИ,ОБЕЗЩ.И НАЧЕТИ</t>
  </si>
  <si>
    <t>ДРУГИ НЕДАНЪЧНИ ПРИХОДИ</t>
  </si>
  <si>
    <t>-ДРУГИ НЕДАНЪЧНИ ПРИХОДИ</t>
  </si>
  <si>
    <t>ПРИХОДИ ОТ ПРОД.НА ДЪРЖ. И ОБЩ.ИМУЩЕСТВО</t>
  </si>
  <si>
    <t>-ПРИХОДИ ОТ ПРОДАЖБА НА  ЗЕМЯ</t>
  </si>
  <si>
    <t>ПРИХОДИ ОТ KОНЦЕСИИ</t>
  </si>
  <si>
    <t xml:space="preserve"> ВСИЧКО НЕДАНЪЧНИ ПРИХОДИ:</t>
  </si>
  <si>
    <t xml:space="preserve"> в)ПОЛУЧ.ОТ СОЦ.ЦЕЛЕВИ ТРАНСФ.(СУБС.) ОТ ЦБ ЗА КАП.РАЗХ.(+)</t>
  </si>
  <si>
    <t xml:space="preserve"> III. ТРАНСФЕРИ </t>
  </si>
  <si>
    <t>ТРАНСФЕРИ (СУБС.ВН.)М/У  БЮДЖ.СМЕТKИ (НЕТО)</t>
  </si>
  <si>
    <t>-ПРЕДОСТАВЕНИ ТРАНСФЕРИ (-)</t>
  </si>
  <si>
    <t xml:space="preserve"> ВСИЧКО ТРАНСФЕРИ:</t>
  </si>
  <si>
    <t xml:space="preserve"> ВСИЧКО ПРИХОДИ(I+II+III):</t>
  </si>
  <si>
    <t xml:space="preserve"> V. ФИНАНСИРАНЕ НА ДЕФИЦИТА(ИЗЛИШЪКА)</t>
  </si>
  <si>
    <t>ЗАЕМИ ОТ ДР.БАНКИ В СТРАНАТА -НЕТО(+/-)</t>
  </si>
  <si>
    <t>ВСИЧКО ПРИХОДИ ПО БЮДЖЕТА ( І+ІІ+ІІІ+V ):</t>
  </si>
  <si>
    <t xml:space="preserve"> ОБЩО ПРИХОДИ ЗА МЕСТНИ ДЕЙНОСТИ:</t>
  </si>
  <si>
    <t>1.ФУНКЦИЯ ОБЩИ ДЪРЖАВНИ СЛУЖБИ</t>
  </si>
  <si>
    <t>1. ГРУПА ИЗПЪЛНИТЕЛНИ И ЗАКОНОДАТЕЛНИ ОРГАНИ</t>
  </si>
  <si>
    <t>-ПЛАТ.ДАНЪЦИ,МИТА И ТАKСИ(БЕЗ ОСИГ.ВН.ЗА ДОО,НЗОK)</t>
  </si>
  <si>
    <t>-KРАТKОСРОЧНИ KОМАНДИРОВ. В ЧУЖБИНА</t>
  </si>
  <si>
    <t>-РАЗХОДИ ЗА ЗАСТРАХОВKИ</t>
  </si>
  <si>
    <t>-ГЛОБИ,НЕУСТ.,НАK.ЛИХВИ И СЪДЕБНИ ОБЕЗЩЕТЕНИЯ</t>
  </si>
  <si>
    <t>ПРИДОБИВАНЕ НА НДА</t>
  </si>
  <si>
    <t>ОБЩИНСKИ СЪВЕТИ</t>
  </si>
  <si>
    <t>1  1 2  123</t>
  </si>
  <si>
    <t>-ЗА ПЕРСОНАЛ ИЗВЪНТРУДОВИ ПРАВООТНОШЕНИЯ</t>
  </si>
  <si>
    <t>ВСИЧКО ЗА.ФУНКЦИЯ ОБЩИ ДЪРЖАВНИ СЛУЖБИ</t>
  </si>
  <si>
    <t>ДЕЙНОСТ СТОЛОВЕ</t>
  </si>
  <si>
    <t>3 0 336</t>
  </si>
  <si>
    <t>ДОМАШЕН СОЦ.ПАТРОНАЖ,ТРАП.И ДР.СОЦ.УСЛ.</t>
  </si>
  <si>
    <t>5  3 2  524</t>
  </si>
  <si>
    <t>КЛУБОВЕ НА ПЕНСИОНЕРА, ИНВАЛИДА И ДР.СОЦ.У-ГИ</t>
  </si>
  <si>
    <t>5  3 2  525</t>
  </si>
  <si>
    <t xml:space="preserve"> 5  3  1  532</t>
  </si>
  <si>
    <t>6. ФУНКЦИЯ ЖИЛ.СТРОИТЕЛСТВО БКС И ОПАЗВ.НА ОКОЛНАТА СРЕДА</t>
  </si>
  <si>
    <t>ГРУПА 1. ЖИЛИЩНО СТРОИТ.БКС</t>
  </si>
  <si>
    <t>ВОДОСНАБД.И KАНАЛИЗАЦИЯ</t>
  </si>
  <si>
    <t>6  0 2  603</t>
  </si>
  <si>
    <t>ОСВЕТЛ.НА ОБЩ.УЛИЦИ,ПЛОЩАДИ</t>
  </si>
  <si>
    <t>6  0 2  604</t>
  </si>
  <si>
    <t>ДР.ДЕЙН.ПО ЖИЛ.СТР. И РЕГИОН.РАЗВИТИЕ</t>
  </si>
  <si>
    <t>6  0 2  619</t>
  </si>
  <si>
    <t>ВСИЧКО ЗА ГРУПА:</t>
  </si>
  <si>
    <t>ГРУПА 2. ОПАЗВАНЕ ОКОЛНАТА СРЕДА</t>
  </si>
  <si>
    <t>ОЗЕЛЕНЯВАНЕ</t>
  </si>
  <si>
    <t>6  0 2  622</t>
  </si>
  <si>
    <t>ЧИСТОТА</t>
  </si>
  <si>
    <t>6  0 2  623</t>
  </si>
  <si>
    <t>ДРУГИ ДЕЙН.ПО БЛАГОУСТР.И ОПАЗВ.НА ОКОЛ.СРЕДА</t>
  </si>
  <si>
    <t>6  0 2  629</t>
  </si>
  <si>
    <t xml:space="preserve">ВСИЧКО ЗА ФУНКЦИЯ ЖИЛ.СТРОИТЕЛСТВО, БКС </t>
  </si>
  <si>
    <t>1. ГРУПА ПОЧИВНО ДЕЛО</t>
  </si>
  <si>
    <t>Д-СТИ ПО ПОЧ.ДЕЛО И СОЦ. ОТДИХ</t>
  </si>
  <si>
    <t>7  1 2  701</t>
  </si>
  <si>
    <t>2.ГРУПА ФИЗИЧЕСКА КУЛТУРА И СПОРТ</t>
  </si>
  <si>
    <t>СПОРТНИ БАЗИ ЗА СПОРТ ЗА ВСИЧКИ</t>
  </si>
  <si>
    <t>7  2 2  714</t>
  </si>
  <si>
    <t>4.ГРУПА  КУЛТУРА</t>
  </si>
  <si>
    <t>РАДИОТРАНСЛАЦИОННИ ВЪЗЛИ</t>
  </si>
  <si>
    <t>7  4 2   741</t>
  </si>
  <si>
    <t>ОБРЕДНИ ДОМОВЕ И ЗАЛИ</t>
  </si>
  <si>
    <t>7  4 2  745</t>
  </si>
  <si>
    <t>ПОМОЩИ И ОБЕЗЩЕТЕНИЯ</t>
  </si>
  <si>
    <t>-ДРУГИ ПОМОЩИ ПО РЕШЕНИЕ НА ОС</t>
  </si>
  <si>
    <t>ДРУГИ ДЕЙНОСТИ ПО КУЛТУРАТА</t>
  </si>
  <si>
    <t>7  4 2   759</t>
  </si>
  <si>
    <t>ВСИЧКО ЗА.ФУНКЦИЯ ПОЧИВНО ДЕЛО КУЛТУРА</t>
  </si>
  <si>
    <t>2.ГРУПА СЕЛСКО СТОПАНСТВО ГОРСКО СТОПАНСТВО ЛОВ И РИБОЛОВ</t>
  </si>
  <si>
    <t>ДР.Д-СТИ ПО СЕЛСKО И ГОРСKО СТ.,ЛОВ И РИБОЛОВ</t>
  </si>
  <si>
    <t>8  2 2  829</t>
  </si>
  <si>
    <t>ВСИЧКО ЗА ГРУПА 2 С СТ-ВО ГОРСКО СТ-ВО ЛОВ И РИБОЛОВ</t>
  </si>
  <si>
    <t>3. ТРАНСПОРТ И СЪОБЩЕНИЯ</t>
  </si>
  <si>
    <t>У-НИЕ,KОНТРОЛ И РЕГУЛИР. Д-ТЕ ПО ТРАНСП.И ПЪТИЩА</t>
  </si>
  <si>
    <t>8 3 2  831</t>
  </si>
  <si>
    <t>СЛУЖ.И ДЕЙН.ПОДДЪРЖ.,РЕМ.И ИЗГРАЖД.НА ПЪТИЩА</t>
  </si>
  <si>
    <t>8 3 2  832</t>
  </si>
  <si>
    <t>ДР.ДЕЙНОСТИ ПО ТРАНСПОРТ, ПЪТИЩА,ПОЩИ, ДАЛЕКОСЪОБЩ.</t>
  </si>
  <si>
    <t>ВСИЧКО ЗА ГРУПА 3. ТРАНСПОРТ И СЪОБЩЕНИЯ:</t>
  </si>
  <si>
    <t>ОБЩИНСКИ ПАЗАРИ И ТЪРЖИЩА</t>
  </si>
  <si>
    <t>8  5 2  866</t>
  </si>
  <si>
    <t>ДЕЙНОСТ ДРУГИ ДЕЙНОСТИ ПО ИКОНОМИКАТА</t>
  </si>
  <si>
    <t>РАЗХОДИ ЗА ЧЛ.ВНОС И УЧАСТИЕ В НЕТЪРГ.ОРГАНИЗАЦИИ</t>
  </si>
  <si>
    <t>ВСИЧКО ЗА ГРУПА 5.ДРУГИ ДЕЙНОСТИ ПО ИКОНОМИКАТА</t>
  </si>
  <si>
    <t>ІХ.ФУНКЦИЯ РАЗХОДИ НЕКЛАСИФИЦИРАНИ В ДРУГИ</t>
  </si>
  <si>
    <t>ФУНКЦИИ</t>
  </si>
  <si>
    <t>РАЗХОДИ ЗА ЛИХВИ</t>
  </si>
  <si>
    <t>9 0 1  910</t>
  </si>
  <si>
    <t xml:space="preserve">РАЗХОДИ ЗА ЛИХВИ ПО ЗАЕМИ ОТ СТРАНАТА </t>
  </si>
  <si>
    <t xml:space="preserve"> -РАЗХОДИ ЗА ЛИХВИ ПО ЗАЕМИ ОТ ДР.БАНКИ В СТР.</t>
  </si>
  <si>
    <t>ВСИЧКО  ЗА ФУНКЦИЯ РАЗХОДИ НЕКЛАСИФИЦ.</t>
  </si>
  <si>
    <t>ВСИЧКО ЗА МЕСТНИ ДЕЙНОСТИ:</t>
  </si>
  <si>
    <t>ВСИЧКО ЗА МЕСТНИ ДЕЙНОСТИ + ДЕЛЕГИРАНИ ОТ ДЪРЖАВАТА</t>
  </si>
  <si>
    <t>ДЕЙНОСТИ,  ДОФИНАНСИРАНИ С ОБЩИНСКИ ПРИХОДИ:</t>
  </si>
  <si>
    <t>ВСИЧКО ЗА ДЕЛЕГИРАНИ ОТ ДЪРЖАВАТА ДЕЙНОСТИ, ДОФИНАНСИРАНИ С ОБЩИНСКИ ПРИХОДИ:</t>
  </si>
  <si>
    <t>ПЪРВОНАЧ.</t>
  </si>
  <si>
    <t>БЮДЖЕТ</t>
  </si>
  <si>
    <t>УТОЧНЕН</t>
  </si>
  <si>
    <t>БЮДЖЕТ КЪМ</t>
  </si>
  <si>
    <t xml:space="preserve"> КЪМ</t>
  </si>
  <si>
    <t>ОТЧЕТ</t>
  </si>
  <si>
    <t xml:space="preserve"> - ПОЛУЧЕНИ ТРАНСФЕРИ ОТ МТСП ПО ПРОГР.ЗА ОСИГ.НА ЗАЕТ.</t>
  </si>
  <si>
    <t xml:space="preserve"> - ВЪЗСТАНОВЕНИ ТРАНСФЕРИ / СУБС./ ОТ ЦБ /-/</t>
  </si>
  <si>
    <t xml:space="preserve"> -НАЛИЧНОСТИ В ЛВ. ПО СМЕТКИ В КРАЯ НА ПЕРИОДА/-/</t>
  </si>
  <si>
    <t xml:space="preserve"> - ЗА ПЕРСОНАЛ ПО ИЗВЪНТРУДОВИ ПРАВООТНОШЕНИЯ</t>
  </si>
  <si>
    <t xml:space="preserve"> - ОБЕЗЩЕТЕНИЯ ЗА ПЕРСОНАЛА С ХАРАКТЕР НА ВЪЗНАГРАЖДЕНИЕ</t>
  </si>
  <si>
    <t xml:space="preserve"> -ДРУГИ ПЛАЩАНИЯ И ВЪЗНАГРАЖДЕНИЯ</t>
  </si>
  <si>
    <t xml:space="preserve"> -ПОЛУЧЕНИ ТРАНСФЕРИ /+/</t>
  </si>
  <si>
    <t>ДРУГИ ДАНЪЦИ</t>
  </si>
  <si>
    <t xml:space="preserve"> -ВНОСКИ ОТ ПРИХОДИ НА ДЪРЖ./ОБЩ./ ПРЕДПРИЯТИЯ</t>
  </si>
  <si>
    <t xml:space="preserve"> -ПРИХОДИ ОТ ДРУГИ ЛИХВИ</t>
  </si>
  <si>
    <t>СЪБРАН И ВНЕСЕН ДДС И ДР.ДАНЪЦИ</t>
  </si>
  <si>
    <t xml:space="preserve"> -СЪБРАН И ВНЕСЕН ДДС НЕТО</t>
  </si>
  <si>
    <t xml:space="preserve"> -ВНЕСЕН ДАНЪК ВЪХУ ПРИХ.ОТ СТОП.ДЕЙН.НА БЮДЖ.ПР.</t>
  </si>
  <si>
    <t>ВРЕМЕННО СЪХРАН.СРЕДСТВА НА РАЗПОР. /НЕТО/</t>
  </si>
  <si>
    <t>3 0 314</t>
  </si>
  <si>
    <t>ДЕЙНОСТ ПОЛУДНЕВНИ ДЕТСКИ ГРАДИНИ</t>
  </si>
  <si>
    <t>8 3 2  849</t>
  </si>
  <si>
    <t>ЗА ДЕЛЕГИРАНИ ОТ ДЪРЖАВАТА ДЕЙНОСТИ</t>
  </si>
  <si>
    <t xml:space="preserve"> І. Р А З Х О Д И ЗА МЕСТНИ ДЕЙНОСТИ</t>
  </si>
  <si>
    <t>ІІ. РАЗХОДИ ЗА ДЪРЖАВНИ ДЕЙНОСТИ, ДОФИНАНСИРАНИ</t>
  </si>
  <si>
    <t>С МЕСТНИ ПРИХОДИ</t>
  </si>
  <si>
    <t>О Т Ч Е Т</t>
  </si>
  <si>
    <t>ЗА КАСОВОТО ИЗПЪЛНЕНИЕ НА БЮДЖЕТА</t>
  </si>
  <si>
    <t>НА ОБЩИНА ВЕЛИКО ТЪРНОВО</t>
  </si>
  <si>
    <t>ПРИЛОЖЕНИЕ №1</t>
  </si>
  <si>
    <t>ПРИЛОЖЕНИЕ №2</t>
  </si>
  <si>
    <t>ЗА МЕСТНИ ДЕЙНОСТИ С ДОФИНАНСИРАНЕ НА ДЕЛЕГИРАНИ ОТ ДЪРЖАВАТА ДЕЙНОСТИ,</t>
  </si>
  <si>
    <t>С ОБЩИНСКИ ПРИХОДИ</t>
  </si>
  <si>
    <t xml:space="preserve"> - ПОЛУЧЕНИ ТРАНСФЕРИ /+/</t>
  </si>
  <si>
    <t xml:space="preserve"> - ДМС И ДРУГИ ВЪЗНАГРАЖДЕНИЯ</t>
  </si>
  <si>
    <t xml:space="preserve"> - ПЛАТЕНИ ДАНЪЦИ, МИТА И ТАКСИ</t>
  </si>
  <si>
    <t xml:space="preserve"> -ЗА ПОЛЗВАНЕ НА ОБЩЕЖ.И ДРУГИ ПО ОБРАЗОВАНИЕТО</t>
  </si>
  <si>
    <t xml:space="preserve">       НАИМЕНОВАНИЕ</t>
  </si>
  <si>
    <t>НАИМЕНОВАНИЕ</t>
  </si>
  <si>
    <t>30.09.2004</t>
  </si>
  <si>
    <t>КЪМ 30.09.2004 ГОДИНА</t>
  </si>
  <si>
    <t xml:space="preserve"> - ГЛОБИ, НЕУСТОЙКИ, НАК.ЛИХВИ И СЪД.ОБЕЗЩЕТЕНИЯ</t>
  </si>
  <si>
    <t>7 2 713</t>
  </si>
  <si>
    <t>СПОРТ ЗА ВСИЧКИ</t>
  </si>
  <si>
    <t xml:space="preserve"> -ПРИХОДИ ОТ ПРОДАЖБА НА  ДМА</t>
  </si>
  <si>
    <t xml:space="preserve"> -ПРИХОДИ ОТ ПРОДАЖБА НА  НМА</t>
  </si>
  <si>
    <t xml:space="preserve"> -ЗАПЛ.НА ПЕРСОНАЛА ПО ТР.ПРАВООТНОШЕНИЯ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</si>
</sst>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2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" fontId="1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" fontId="2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" fontId="1" fillId="0" borderId="9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1" fontId="1" fillId="0" borderId="9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1" fontId="1" fillId="0" borderId="1" xfId="0" applyNumberFormat="1" applyFont="1" applyBorder="1" applyAlignment="1">
      <alignment wrapText="1"/>
    </xf>
    <xf numFmtId="1" fontId="1" fillId="0" borderId="7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 vertical="center"/>
    </xf>
    <xf numFmtId="1" fontId="1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/>
    </xf>
    <xf numFmtId="1" fontId="6" fillId="0" borderId="1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24"/>
  <sheetViews>
    <sheetView tabSelected="1" workbookViewId="0" topLeftCell="A1">
      <selection activeCell="E416" sqref="E416"/>
    </sheetView>
  </sheetViews>
  <sheetFormatPr defaultColWidth="9.140625" defaultRowHeight="12" customHeight="1"/>
  <cols>
    <col min="1" max="1" width="50.7109375" style="47" customWidth="1"/>
    <col min="2" max="2" width="10.140625" style="41" customWidth="1"/>
    <col min="3" max="3" width="11.140625" style="82" customWidth="1"/>
    <col min="4" max="4" width="12.57421875" style="46" customWidth="1"/>
    <col min="5" max="5" width="11.421875" style="46" customWidth="1"/>
    <col min="6" max="16384" width="9.140625" style="47" customWidth="1"/>
  </cols>
  <sheetData>
    <row r="1" spans="2:5" s="70" customFormat="1" ht="12" customHeight="1">
      <c r="B1" s="49"/>
      <c r="C1" s="82"/>
      <c r="D1" s="135" t="s">
        <v>280</v>
      </c>
      <c r="E1" s="135"/>
    </row>
    <row r="2" spans="2:5" s="70" customFormat="1" ht="12" customHeight="1">
      <c r="B2" s="49"/>
      <c r="C2" s="82"/>
      <c r="D2" s="135"/>
      <c r="E2" s="135"/>
    </row>
    <row r="3" spans="1:5" s="129" customFormat="1" ht="15">
      <c r="A3" s="131" t="s">
        <v>277</v>
      </c>
      <c r="B3" s="132"/>
      <c r="C3" s="133"/>
      <c r="D3" s="134"/>
      <c r="E3" s="134"/>
    </row>
    <row r="4" spans="1:5" s="38" customFormat="1" ht="12" customHeight="1">
      <c r="A4" s="111" t="s">
        <v>278</v>
      </c>
      <c r="B4" s="112"/>
      <c r="C4" s="113"/>
      <c r="D4" s="114"/>
      <c r="E4" s="114"/>
    </row>
    <row r="5" spans="1:5" s="38" customFormat="1" ht="12" customHeight="1">
      <c r="A5" s="111" t="s">
        <v>279</v>
      </c>
      <c r="B5" s="112"/>
      <c r="C5" s="113"/>
      <c r="D5" s="114"/>
      <c r="E5" s="114"/>
    </row>
    <row r="6" spans="1:5" s="38" customFormat="1" ht="12" customHeight="1">
      <c r="A6" s="111" t="s">
        <v>291</v>
      </c>
      <c r="B6" s="112"/>
      <c r="C6" s="113"/>
      <c r="D6" s="114"/>
      <c r="E6" s="114"/>
    </row>
    <row r="7" spans="1:5" ht="12" customHeight="1">
      <c r="A7" s="111" t="s">
        <v>273</v>
      </c>
      <c r="B7" s="108"/>
      <c r="C7" s="109"/>
      <c r="D7" s="110"/>
      <c r="E7" s="110"/>
    </row>
    <row r="8" spans="1:2" ht="12" customHeight="1">
      <c r="A8" s="48"/>
      <c r="B8" s="49"/>
    </row>
    <row r="9" spans="1:5" s="37" customFormat="1" ht="12" customHeight="1">
      <c r="A9" s="35" t="s">
        <v>289</v>
      </c>
      <c r="B9" s="35" t="s">
        <v>0</v>
      </c>
      <c r="C9" s="36" t="s">
        <v>250</v>
      </c>
      <c r="D9" s="36" t="s">
        <v>252</v>
      </c>
      <c r="E9" s="36" t="s">
        <v>255</v>
      </c>
    </row>
    <row r="10" spans="1:5" s="43" customFormat="1" ht="12.75">
      <c r="A10" s="42"/>
      <c r="B10" s="42"/>
      <c r="C10" s="42" t="s">
        <v>251</v>
      </c>
      <c r="D10" s="42" t="s">
        <v>253</v>
      </c>
      <c r="E10" s="42" t="s">
        <v>254</v>
      </c>
    </row>
    <row r="11" spans="1:5" s="43" customFormat="1" ht="12.75">
      <c r="A11" s="44"/>
      <c r="B11" s="44"/>
      <c r="C11" s="44">
        <v>2004</v>
      </c>
      <c r="D11" s="45" t="s">
        <v>290</v>
      </c>
      <c r="E11" s="45" t="s">
        <v>290</v>
      </c>
    </row>
    <row r="12" spans="1:5" s="38" customFormat="1" ht="12.75">
      <c r="A12" s="50" t="s">
        <v>1</v>
      </c>
      <c r="B12" s="51"/>
      <c r="C12" s="83"/>
      <c r="D12" s="53"/>
      <c r="E12" s="53"/>
    </row>
    <row r="13" spans="1:5" s="38" customFormat="1" ht="12.75">
      <c r="A13" s="54"/>
      <c r="B13" s="51"/>
      <c r="C13" s="83"/>
      <c r="D13" s="53"/>
      <c r="E13" s="53"/>
    </row>
    <row r="14" spans="1:5" s="38" customFormat="1" ht="12.75">
      <c r="A14" s="55" t="s">
        <v>2</v>
      </c>
      <c r="B14" s="51"/>
      <c r="C14" s="83"/>
      <c r="D14" s="53"/>
      <c r="E14" s="53"/>
    </row>
    <row r="15" spans="1:5" s="59" customFormat="1" ht="12.75">
      <c r="A15" s="55" t="s">
        <v>3</v>
      </c>
      <c r="B15" s="57">
        <v>3100</v>
      </c>
      <c r="C15" s="84">
        <f>SUM(C16)</f>
        <v>14704770</v>
      </c>
      <c r="D15" s="79">
        <f>SUM(D16)</f>
        <v>15414007</v>
      </c>
      <c r="E15" s="79">
        <f>SUM(E16)</f>
        <v>11368019</v>
      </c>
    </row>
    <row r="16" spans="1:5" s="59" customFormat="1" ht="12.75">
      <c r="A16" s="55" t="s">
        <v>4</v>
      </c>
      <c r="B16" s="57">
        <v>3110</v>
      </c>
      <c r="C16" s="84">
        <f>SUM(C17:C20)</f>
        <v>14704770</v>
      </c>
      <c r="D16" s="79">
        <f>SUM(D17:D20)</f>
        <v>15414007</v>
      </c>
      <c r="E16" s="79">
        <f>SUM(E17:E20)</f>
        <v>11368019</v>
      </c>
    </row>
    <row r="17" spans="1:5" s="38" customFormat="1" ht="12.75">
      <c r="A17" s="54" t="s">
        <v>5</v>
      </c>
      <c r="B17" s="51">
        <v>3111</v>
      </c>
      <c r="C17" s="68">
        <v>2051570</v>
      </c>
      <c r="D17" s="68">
        <v>2667364</v>
      </c>
      <c r="E17" s="80">
        <v>1919536</v>
      </c>
    </row>
    <row r="18" spans="1:5" s="38" customFormat="1" ht="12.75">
      <c r="A18" s="54" t="s">
        <v>6</v>
      </c>
      <c r="B18" s="51">
        <v>3113</v>
      </c>
      <c r="C18" s="68">
        <v>193200</v>
      </c>
      <c r="D18" s="68">
        <v>286643</v>
      </c>
      <c r="E18" s="80">
        <v>106383</v>
      </c>
    </row>
    <row r="19" spans="1:5" s="38" customFormat="1" ht="12.75">
      <c r="A19" s="54" t="s">
        <v>7</v>
      </c>
      <c r="B19" s="51">
        <v>3119</v>
      </c>
      <c r="C19" s="69">
        <v>12460000</v>
      </c>
      <c r="D19" s="56">
        <v>12460000</v>
      </c>
      <c r="E19" s="79">
        <v>9345000</v>
      </c>
    </row>
    <row r="20" spans="1:5" s="38" customFormat="1" ht="12.75">
      <c r="A20" s="54" t="s">
        <v>257</v>
      </c>
      <c r="B20" s="51">
        <v>3120</v>
      </c>
      <c r="C20" s="69"/>
      <c r="D20" s="56"/>
      <c r="E20" s="53">
        <v>-2900</v>
      </c>
    </row>
    <row r="21" spans="1:5" s="38" customFormat="1" ht="12.75">
      <c r="A21" s="54"/>
      <c r="B21" s="51"/>
      <c r="C21" s="83"/>
      <c r="D21" s="53"/>
      <c r="E21" s="53"/>
    </row>
    <row r="22" spans="1:5" s="59" customFormat="1" ht="12.75">
      <c r="A22" s="55" t="s">
        <v>8</v>
      </c>
      <c r="B22" s="57"/>
      <c r="C22" s="69">
        <v>14704770</v>
      </c>
      <c r="D22" s="79">
        <f>SUM(D15)</f>
        <v>15414007</v>
      </c>
      <c r="E22" s="79">
        <f>SUM(E15)</f>
        <v>11368019</v>
      </c>
    </row>
    <row r="23" spans="1:5" s="38" customFormat="1" ht="12.75">
      <c r="A23" s="54"/>
      <c r="B23" s="51"/>
      <c r="C23" s="83"/>
      <c r="D23" s="53"/>
      <c r="E23" s="53"/>
    </row>
    <row r="24" spans="1:5" s="38" customFormat="1" ht="12.75">
      <c r="A24" s="55" t="s">
        <v>163</v>
      </c>
      <c r="B24" s="51"/>
      <c r="C24" s="83"/>
      <c r="D24" s="53"/>
      <c r="E24" s="53"/>
    </row>
    <row r="25" spans="1:5" s="38" customFormat="1" ht="12.75">
      <c r="A25" s="54"/>
      <c r="B25" s="51"/>
      <c r="C25" s="83"/>
      <c r="D25" s="53"/>
      <c r="E25" s="53"/>
    </row>
    <row r="26" spans="1:5" s="59" customFormat="1" ht="12.75">
      <c r="A26" s="55" t="s">
        <v>164</v>
      </c>
      <c r="B26" s="57">
        <v>6100</v>
      </c>
      <c r="C26" s="84">
        <f>SUM(C27:C28)</f>
        <v>0</v>
      </c>
      <c r="D26" s="84">
        <f>SUM(D27:D28)</f>
        <v>649100</v>
      </c>
      <c r="E26" s="84">
        <f>SUM(E27:E28)</f>
        <v>649100</v>
      </c>
    </row>
    <row r="27" spans="1:5" s="38" customFormat="1" ht="12.75">
      <c r="A27" s="54" t="s">
        <v>284</v>
      </c>
      <c r="B27" s="51">
        <v>6101</v>
      </c>
      <c r="C27" s="80"/>
      <c r="D27" s="53">
        <v>27071</v>
      </c>
      <c r="E27" s="53">
        <v>27071</v>
      </c>
    </row>
    <row r="28" spans="1:5" s="38" customFormat="1" ht="12.75">
      <c r="A28" s="54" t="s">
        <v>256</v>
      </c>
      <c r="B28" s="51">
        <v>6105</v>
      </c>
      <c r="C28" s="83"/>
      <c r="D28" s="52">
        <v>622029</v>
      </c>
      <c r="E28" s="52">
        <v>622029</v>
      </c>
    </row>
    <row r="29" spans="1:5" s="38" customFormat="1" ht="12.75">
      <c r="A29" s="54"/>
      <c r="B29" s="51"/>
      <c r="C29" s="83"/>
      <c r="D29" s="53"/>
      <c r="E29" s="53"/>
    </row>
    <row r="30" spans="1:5" s="59" customFormat="1" ht="12.75">
      <c r="A30" s="55" t="s">
        <v>166</v>
      </c>
      <c r="B30" s="57"/>
      <c r="C30" s="85">
        <f>SUM(C26)</f>
        <v>0</v>
      </c>
      <c r="D30" s="58">
        <f>SUM(D26)</f>
        <v>649100</v>
      </c>
      <c r="E30" s="58">
        <f>SUM(E26)</f>
        <v>649100</v>
      </c>
    </row>
    <row r="31" spans="1:5" s="38" customFormat="1" ht="12.75">
      <c r="A31" s="54"/>
      <c r="B31" s="51"/>
      <c r="C31" s="83"/>
      <c r="D31" s="53"/>
      <c r="E31" s="53"/>
    </row>
    <row r="32" spans="1:5" s="59" customFormat="1" ht="12.75">
      <c r="A32" s="55" t="s">
        <v>9</v>
      </c>
      <c r="B32" s="57">
        <v>9500</v>
      </c>
      <c r="C32" s="84">
        <f>SUM(C33:C34)</f>
        <v>299339</v>
      </c>
      <c r="D32" s="79">
        <f>SUM(D33:D34)</f>
        <v>299339</v>
      </c>
      <c r="E32" s="79">
        <f>SUM(E33:E34)</f>
        <v>-421228</v>
      </c>
    </row>
    <row r="33" spans="1:5" s="38" customFormat="1" ht="12.75">
      <c r="A33" s="54" t="s">
        <v>10</v>
      </c>
      <c r="B33" s="51">
        <v>9501</v>
      </c>
      <c r="C33" s="68">
        <v>299339</v>
      </c>
      <c r="D33" s="68">
        <v>299339</v>
      </c>
      <c r="E33" s="53">
        <v>299339</v>
      </c>
    </row>
    <row r="34" spans="1:5" s="38" customFormat="1" ht="12.75">
      <c r="A34" s="54" t="s">
        <v>258</v>
      </c>
      <c r="B34" s="51">
        <v>9507</v>
      </c>
      <c r="C34" s="86"/>
      <c r="D34" s="60"/>
      <c r="E34" s="60">
        <v>-720567</v>
      </c>
    </row>
    <row r="35" spans="1:5" s="38" customFormat="1" ht="12.75">
      <c r="A35" s="54"/>
      <c r="B35" s="51"/>
      <c r="C35" s="86"/>
      <c r="D35" s="60"/>
      <c r="E35" s="60"/>
    </row>
    <row r="36" spans="1:5" s="59" customFormat="1" ht="12.75">
      <c r="A36" s="55" t="s">
        <v>11</v>
      </c>
      <c r="B36" s="57"/>
      <c r="C36" s="69">
        <v>299339</v>
      </c>
      <c r="D36" s="71">
        <f>SUM(D32)</f>
        <v>299339</v>
      </c>
      <c r="E36" s="71">
        <f>SUM(E32)</f>
        <v>-421228</v>
      </c>
    </row>
    <row r="37" spans="1:5" s="38" customFormat="1" ht="13.5" thickBot="1">
      <c r="A37" s="61"/>
      <c r="B37" s="40"/>
      <c r="C37" s="87"/>
      <c r="D37" s="62"/>
      <c r="E37" s="62"/>
    </row>
    <row r="38" spans="1:5" s="59" customFormat="1" ht="14.25" thickBot="1" thickTop="1">
      <c r="A38" s="63" t="s">
        <v>12</v>
      </c>
      <c r="B38" s="64"/>
      <c r="C38" s="65">
        <f>SUM(C22,C30,C36)</f>
        <v>15004109</v>
      </c>
      <c r="D38" s="65">
        <f>SUM(D22,D30,D36)</f>
        <v>16362446</v>
      </c>
      <c r="E38" s="65">
        <f>SUM(E22,E30,E36)</f>
        <v>11595891</v>
      </c>
    </row>
    <row r="39" spans="1:5" ht="12" customHeight="1" thickTop="1">
      <c r="A39" s="66"/>
      <c r="B39" s="44"/>
      <c r="C39" s="88"/>
      <c r="D39" s="67"/>
      <c r="E39" s="67"/>
    </row>
    <row r="40" spans="1:5" ht="12" customHeight="1">
      <c r="A40" s="55" t="s">
        <v>13</v>
      </c>
      <c r="B40" s="57"/>
      <c r="C40" s="69"/>
      <c r="D40" s="60"/>
      <c r="E40" s="60"/>
    </row>
    <row r="41" spans="1:5" ht="12" customHeight="1">
      <c r="A41" s="55" t="s">
        <v>14</v>
      </c>
      <c r="B41" s="57"/>
      <c r="C41" s="69"/>
      <c r="D41" s="60"/>
      <c r="E41" s="60"/>
    </row>
    <row r="42" spans="1:5" ht="12" customHeight="1">
      <c r="A42" s="55" t="s">
        <v>15</v>
      </c>
      <c r="B42" s="57"/>
      <c r="C42" s="69"/>
      <c r="D42" s="60"/>
      <c r="E42" s="60"/>
    </row>
    <row r="43" spans="1:5" ht="12" customHeight="1">
      <c r="A43" s="55"/>
      <c r="B43" s="57"/>
      <c r="C43" s="69"/>
      <c r="D43" s="60"/>
      <c r="E43" s="60"/>
    </row>
    <row r="44" spans="1:5" ht="12" customHeight="1">
      <c r="A44" s="55" t="s">
        <v>16</v>
      </c>
      <c r="B44" s="57" t="s">
        <v>17</v>
      </c>
      <c r="C44" s="69"/>
      <c r="D44" s="60"/>
      <c r="E44" s="60"/>
    </row>
    <row r="45" spans="1:5" s="70" customFormat="1" ht="12" customHeight="1">
      <c r="A45" s="55" t="s">
        <v>18</v>
      </c>
      <c r="B45" s="57">
        <v>100</v>
      </c>
      <c r="C45" s="69">
        <f>SUM(C46:C48)</f>
        <v>717088</v>
      </c>
      <c r="D45" s="69">
        <f>SUM(D46:D48)</f>
        <v>826925</v>
      </c>
      <c r="E45" s="69">
        <f>SUM(E46:E48)</f>
        <v>517012</v>
      </c>
    </row>
    <row r="46" spans="1:5" ht="12" customHeight="1">
      <c r="A46" s="54" t="s">
        <v>19</v>
      </c>
      <c r="B46" s="51">
        <v>101</v>
      </c>
      <c r="C46" s="68">
        <v>293875</v>
      </c>
      <c r="D46" s="68">
        <v>451006</v>
      </c>
      <c r="E46" s="68">
        <v>244609</v>
      </c>
    </row>
    <row r="47" spans="1:5" ht="12" customHeight="1">
      <c r="A47" s="54" t="s">
        <v>20</v>
      </c>
      <c r="B47" s="51">
        <v>102</v>
      </c>
      <c r="C47" s="68">
        <v>189201</v>
      </c>
      <c r="D47" s="68">
        <v>204069</v>
      </c>
      <c r="E47" s="68">
        <v>130006</v>
      </c>
    </row>
    <row r="48" spans="1:5" ht="12" customHeight="1">
      <c r="A48" s="54" t="s">
        <v>21</v>
      </c>
      <c r="B48" s="51">
        <v>103</v>
      </c>
      <c r="C48" s="68">
        <v>234012</v>
      </c>
      <c r="D48" s="68">
        <v>171850</v>
      </c>
      <c r="E48" s="68">
        <v>142397</v>
      </c>
    </row>
    <row r="49" spans="1:5" s="70" customFormat="1" ht="12" customHeight="1">
      <c r="A49" s="55" t="s">
        <v>22</v>
      </c>
      <c r="B49" s="57">
        <v>200</v>
      </c>
      <c r="C49" s="69">
        <f>SUM(C50:C53)</f>
        <v>66452</v>
      </c>
      <c r="D49" s="69">
        <f>SUM(D50:D53)</f>
        <v>71509</v>
      </c>
      <c r="E49" s="69">
        <f>SUM(E50:E53)</f>
        <v>39638</v>
      </c>
    </row>
    <row r="50" spans="1:5" ht="12" customHeight="1">
      <c r="A50" s="54" t="s">
        <v>23</v>
      </c>
      <c r="B50" s="51">
        <v>201</v>
      </c>
      <c r="C50" s="68">
        <v>66452</v>
      </c>
      <c r="D50" s="68">
        <v>39265</v>
      </c>
      <c r="E50" s="68">
        <v>7394</v>
      </c>
    </row>
    <row r="51" spans="1:5" ht="12" customHeight="1">
      <c r="A51" s="54" t="s">
        <v>259</v>
      </c>
      <c r="B51" s="51">
        <v>202</v>
      </c>
      <c r="C51" s="68"/>
      <c r="D51" s="68">
        <v>16282</v>
      </c>
      <c r="E51" s="68">
        <v>16282</v>
      </c>
    </row>
    <row r="52" spans="1:5" ht="12" customHeight="1">
      <c r="A52" s="54" t="s">
        <v>260</v>
      </c>
      <c r="B52" s="51">
        <v>208</v>
      </c>
      <c r="C52" s="68"/>
      <c r="D52" s="68">
        <v>9699</v>
      </c>
      <c r="E52" s="68">
        <v>9699</v>
      </c>
    </row>
    <row r="53" spans="1:5" ht="12" customHeight="1">
      <c r="A53" s="54" t="s">
        <v>261</v>
      </c>
      <c r="B53" s="51">
        <v>209</v>
      </c>
      <c r="C53" s="68"/>
      <c r="D53" s="68">
        <v>6263</v>
      </c>
      <c r="E53" s="68">
        <v>6263</v>
      </c>
    </row>
    <row r="54" spans="1:5" s="70" customFormat="1" ht="12" customHeight="1">
      <c r="A54" s="55" t="s">
        <v>24</v>
      </c>
      <c r="B54" s="57">
        <v>300</v>
      </c>
      <c r="C54" s="69">
        <v>213649</v>
      </c>
      <c r="D54" s="69">
        <v>254965</v>
      </c>
      <c r="E54" s="69">
        <v>158829</v>
      </c>
    </row>
    <row r="55" spans="1:5" s="70" customFormat="1" ht="12" customHeight="1">
      <c r="A55" s="55" t="s">
        <v>25</v>
      </c>
      <c r="B55" s="57">
        <v>500</v>
      </c>
      <c r="C55" s="69">
        <v>35243</v>
      </c>
      <c r="D55" s="69">
        <v>42137</v>
      </c>
      <c r="E55" s="69">
        <v>27135</v>
      </c>
    </row>
    <row r="56" spans="1:5" s="70" customFormat="1" ht="12" customHeight="1">
      <c r="A56" s="55" t="s">
        <v>26</v>
      </c>
      <c r="B56" s="57">
        <v>700</v>
      </c>
      <c r="C56" s="69">
        <v>3436</v>
      </c>
      <c r="D56" s="69">
        <v>4286</v>
      </c>
      <c r="E56" s="69">
        <v>4199</v>
      </c>
    </row>
    <row r="57" spans="1:5" s="70" customFormat="1" ht="12" customHeight="1">
      <c r="A57" s="55" t="s">
        <v>27</v>
      </c>
      <c r="B57" s="57"/>
      <c r="C57" s="69">
        <f>SUM(C45,C49,C54,C55,C56)</f>
        <v>1035868</v>
      </c>
      <c r="D57" s="69">
        <f>SUM(D45,D49,D54,D55,D56)</f>
        <v>1199822</v>
      </c>
      <c r="E57" s="69">
        <f>SUM(E45,E49,E54,E55,E56)</f>
        <v>746813</v>
      </c>
    </row>
    <row r="58" spans="1:5" ht="12" customHeight="1">
      <c r="A58" s="54"/>
      <c r="B58" s="51"/>
      <c r="C58" s="69"/>
      <c r="D58" s="60"/>
      <c r="E58" s="60"/>
    </row>
    <row r="59" spans="1:5" s="70" customFormat="1" ht="12" customHeight="1">
      <c r="A59" s="55" t="s">
        <v>28</v>
      </c>
      <c r="B59" s="57"/>
      <c r="C59" s="71">
        <f>SUM(C57)</f>
        <v>1035868</v>
      </c>
      <c r="D59" s="71">
        <f>SUM(D57)</f>
        <v>1199822</v>
      </c>
      <c r="E59" s="71">
        <f>SUM(E57)</f>
        <v>746813</v>
      </c>
    </row>
    <row r="60" spans="1:5" ht="12" customHeight="1">
      <c r="A60" s="55"/>
      <c r="B60" s="57"/>
      <c r="C60" s="69"/>
      <c r="D60" s="60"/>
      <c r="E60" s="60"/>
    </row>
    <row r="61" spans="1:5" ht="12" customHeight="1">
      <c r="A61" s="55" t="s">
        <v>29</v>
      </c>
      <c r="B61" s="57"/>
      <c r="C61" s="69"/>
      <c r="D61" s="60"/>
      <c r="E61" s="60"/>
    </row>
    <row r="62" spans="1:5" ht="12" customHeight="1">
      <c r="A62" s="55" t="s">
        <v>30</v>
      </c>
      <c r="B62" s="57" t="s">
        <v>31</v>
      </c>
      <c r="C62" s="69"/>
      <c r="D62" s="60"/>
      <c r="E62" s="60"/>
    </row>
    <row r="63" spans="1:5" ht="12" customHeight="1">
      <c r="A63" s="55" t="s">
        <v>32</v>
      </c>
      <c r="B63" s="57" t="s">
        <v>33</v>
      </c>
      <c r="C63" s="69"/>
      <c r="D63" s="60"/>
      <c r="E63" s="60"/>
    </row>
    <row r="64" spans="1:5" ht="12" customHeight="1">
      <c r="A64" s="54"/>
      <c r="B64" s="51"/>
      <c r="C64" s="69"/>
      <c r="D64" s="60"/>
      <c r="E64" s="60"/>
    </row>
    <row r="65" spans="1:5" s="70" customFormat="1" ht="12" customHeight="1">
      <c r="A65" s="55" t="s">
        <v>22</v>
      </c>
      <c r="B65" s="57">
        <v>200</v>
      </c>
      <c r="C65" s="69">
        <f>SUM(C66:C67)</f>
        <v>6400</v>
      </c>
      <c r="D65" s="69">
        <f>SUM(D66:D67)</f>
        <v>6400</v>
      </c>
      <c r="E65" s="69">
        <f>SUM(E66:E67)</f>
        <v>5120</v>
      </c>
    </row>
    <row r="66" spans="1:5" ht="12" customHeight="1">
      <c r="A66" s="54" t="s">
        <v>23</v>
      </c>
      <c r="B66" s="51">
        <v>201</v>
      </c>
      <c r="C66" s="68">
        <v>6400</v>
      </c>
      <c r="D66" s="68">
        <v>6389</v>
      </c>
      <c r="E66" s="68">
        <v>5109</v>
      </c>
    </row>
    <row r="67" spans="1:5" ht="12" customHeight="1">
      <c r="A67" s="54" t="s">
        <v>261</v>
      </c>
      <c r="B67" s="51">
        <v>209</v>
      </c>
      <c r="C67" s="68"/>
      <c r="D67" s="68">
        <v>11</v>
      </c>
      <c r="E67" s="68">
        <v>11</v>
      </c>
    </row>
    <row r="68" spans="1:5" s="70" customFormat="1" ht="12" customHeight="1">
      <c r="A68" s="55" t="s">
        <v>24</v>
      </c>
      <c r="B68" s="57">
        <v>300</v>
      </c>
      <c r="C68" s="69">
        <v>1773</v>
      </c>
      <c r="D68" s="69">
        <v>1753</v>
      </c>
      <c r="E68" s="69">
        <v>1101</v>
      </c>
    </row>
    <row r="69" spans="1:5" s="70" customFormat="1" ht="12" customHeight="1">
      <c r="A69" s="55" t="s">
        <v>25</v>
      </c>
      <c r="B69" s="57">
        <v>500</v>
      </c>
      <c r="C69" s="69">
        <v>288</v>
      </c>
      <c r="D69" s="69">
        <v>315</v>
      </c>
      <c r="E69" s="69">
        <v>315</v>
      </c>
    </row>
    <row r="70" spans="1:5" s="70" customFormat="1" ht="12" customHeight="1">
      <c r="A70" s="55" t="s">
        <v>26</v>
      </c>
      <c r="B70" s="57">
        <v>700</v>
      </c>
      <c r="C70" s="69">
        <v>0</v>
      </c>
      <c r="D70" s="69">
        <v>28</v>
      </c>
      <c r="E70" s="69">
        <v>28</v>
      </c>
    </row>
    <row r="71" spans="1:5" s="70" customFormat="1" ht="12" customHeight="1">
      <c r="A71" s="55" t="s">
        <v>34</v>
      </c>
      <c r="B71" s="57">
        <v>1000</v>
      </c>
      <c r="C71" s="69">
        <f>SUM(C72:C79)</f>
        <v>21798</v>
      </c>
      <c r="D71" s="69">
        <f>SUM(D72:D79)</f>
        <v>20763</v>
      </c>
      <c r="E71" s="69">
        <f>SUM(E72:E79)</f>
        <v>479</v>
      </c>
    </row>
    <row r="72" spans="1:5" ht="12" customHeight="1">
      <c r="A72" s="54" t="s">
        <v>35</v>
      </c>
      <c r="B72" s="51">
        <v>1013</v>
      </c>
      <c r="C72" s="68">
        <v>280</v>
      </c>
      <c r="D72" s="68">
        <v>280</v>
      </c>
      <c r="E72" s="60">
        <v>0</v>
      </c>
    </row>
    <row r="73" spans="1:5" ht="12" customHeight="1">
      <c r="A73" s="54" t="s">
        <v>36</v>
      </c>
      <c r="B73" s="51">
        <v>1015</v>
      </c>
      <c r="C73" s="68">
        <v>6462</v>
      </c>
      <c r="D73" s="68">
        <v>6367</v>
      </c>
      <c r="E73" s="60">
        <v>179</v>
      </c>
    </row>
    <row r="74" spans="1:5" ht="12" customHeight="1">
      <c r="A74" s="54" t="s">
        <v>37</v>
      </c>
      <c r="B74" s="51">
        <v>1016</v>
      </c>
      <c r="C74" s="68">
        <v>2964</v>
      </c>
      <c r="D74" s="68">
        <v>2964</v>
      </c>
      <c r="E74" s="60">
        <v>48</v>
      </c>
    </row>
    <row r="75" spans="1:5" ht="12" customHeight="1">
      <c r="A75" s="54" t="s">
        <v>61</v>
      </c>
      <c r="B75" s="51">
        <v>1020</v>
      </c>
      <c r="C75" s="68"/>
      <c r="D75" s="68">
        <v>36</v>
      </c>
      <c r="E75" s="60">
        <v>36</v>
      </c>
    </row>
    <row r="76" spans="1:5" ht="12" customHeight="1">
      <c r="A76" s="54" t="s">
        <v>38</v>
      </c>
      <c r="B76" s="51">
        <v>1030</v>
      </c>
      <c r="C76" s="68">
        <v>1500</v>
      </c>
      <c r="D76" s="68">
        <v>1500</v>
      </c>
      <c r="E76" s="60">
        <v>0</v>
      </c>
    </row>
    <row r="77" spans="1:5" ht="12" customHeight="1">
      <c r="A77" s="54" t="s">
        <v>39</v>
      </c>
      <c r="B77" s="51">
        <v>1051</v>
      </c>
      <c r="C77" s="68">
        <v>400</v>
      </c>
      <c r="D77" s="68">
        <v>400</v>
      </c>
      <c r="E77" s="60">
        <v>0</v>
      </c>
    </row>
    <row r="78" spans="1:5" ht="12" customHeight="1">
      <c r="A78" s="54" t="s">
        <v>40</v>
      </c>
      <c r="B78" s="51">
        <v>1091</v>
      </c>
      <c r="C78" s="68">
        <v>192</v>
      </c>
      <c r="D78" s="68">
        <v>216</v>
      </c>
      <c r="E78" s="60">
        <v>216</v>
      </c>
    </row>
    <row r="79" spans="1:5" ht="12" customHeight="1">
      <c r="A79" s="54" t="s">
        <v>41</v>
      </c>
      <c r="B79" s="51">
        <v>1098</v>
      </c>
      <c r="C79" s="68">
        <v>10000</v>
      </c>
      <c r="D79" s="68">
        <v>9000</v>
      </c>
      <c r="E79" s="60">
        <v>0</v>
      </c>
    </row>
    <row r="80" spans="1:5" s="70" customFormat="1" ht="12" customHeight="1">
      <c r="A80" s="55" t="s">
        <v>42</v>
      </c>
      <c r="B80" s="57">
        <v>9999</v>
      </c>
      <c r="C80" s="69">
        <v>30259</v>
      </c>
      <c r="D80" s="71">
        <f>SUM(D65,D68,D69,D70,D71)</f>
        <v>29259</v>
      </c>
      <c r="E80" s="71">
        <f>SUM(E65,E68,E69,E70,E71)</f>
        <v>7043</v>
      </c>
    </row>
    <row r="81" spans="1:5" ht="12" customHeight="1">
      <c r="A81" s="54"/>
      <c r="B81" s="51"/>
      <c r="C81" s="69"/>
      <c r="D81" s="60"/>
      <c r="E81" s="60"/>
    </row>
    <row r="82" spans="1:5" ht="12" customHeight="1">
      <c r="A82" s="55" t="s">
        <v>43</v>
      </c>
      <c r="B82" s="57" t="s">
        <v>44</v>
      </c>
      <c r="C82" s="69"/>
      <c r="D82" s="60"/>
      <c r="E82" s="60"/>
    </row>
    <row r="83" spans="1:5" ht="12" customHeight="1">
      <c r="A83" s="54"/>
      <c r="B83" s="51"/>
      <c r="C83" s="69"/>
      <c r="D83" s="60"/>
      <c r="E83" s="60"/>
    </row>
    <row r="84" spans="1:5" s="70" customFormat="1" ht="12" customHeight="1">
      <c r="A84" s="55" t="s">
        <v>22</v>
      </c>
      <c r="B84" s="57">
        <v>200</v>
      </c>
      <c r="C84" s="71">
        <f>SUM(C85:C85)</f>
        <v>11310</v>
      </c>
      <c r="D84" s="71">
        <f>SUM(D85:D85)</f>
        <v>11310</v>
      </c>
      <c r="E84" s="71">
        <f>SUM(E85:E85)</f>
        <v>8224</v>
      </c>
    </row>
    <row r="85" spans="1:5" ht="12" customHeight="1">
      <c r="A85" s="54" t="s">
        <v>23</v>
      </c>
      <c r="B85" s="51">
        <v>201</v>
      </c>
      <c r="C85" s="68">
        <v>11310</v>
      </c>
      <c r="D85" s="68">
        <v>11310</v>
      </c>
      <c r="E85" s="60">
        <v>8224</v>
      </c>
    </row>
    <row r="86" spans="1:5" s="70" customFormat="1" ht="12" customHeight="1">
      <c r="A86" s="55" t="s">
        <v>24</v>
      </c>
      <c r="B86" s="57">
        <v>300</v>
      </c>
      <c r="C86" s="69">
        <v>3150</v>
      </c>
      <c r="D86" s="69">
        <v>3146</v>
      </c>
      <c r="E86" s="71">
        <v>1752</v>
      </c>
    </row>
    <row r="87" spans="1:5" s="70" customFormat="1" ht="12" customHeight="1">
      <c r="A87" s="55" t="s">
        <v>25</v>
      </c>
      <c r="B87" s="57">
        <v>500</v>
      </c>
      <c r="C87" s="69">
        <v>510</v>
      </c>
      <c r="D87" s="69">
        <v>510</v>
      </c>
      <c r="E87" s="71">
        <v>284</v>
      </c>
    </row>
    <row r="88" spans="1:5" s="70" customFormat="1" ht="12" customHeight="1">
      <c r="A88" s="55" t="s">
        <v>26</v>
      </c>
      <c r="B88" s="57">
        <v>700</v>
      </c>
      <c r="C88" s="69">
        <v>0</v>
      </c>
      <c r="D88" s="69">
        <v>4</v>
      </c>
      <c r="E88" s="71">
        <v>4</v>
      </c>
    </row>
    <row r="89" spans="1:5" s="70" customFormat="1" ht="12" customHeight="1">
      <c r="A89" s="55" t="s">
        <v>34</v>
      </c>
      <c r="B89" s="57">
        <v>1000</v>
      </c>
      <c r="C89" s="71">
        <f>SUM(C90:C96)</f>
        <v>10800</v>
      </c>
      <c r="D89" s="71">
        <f>SUM(D90:D96)</f>
        <v>50011</v>
      </c>
      <c r="E89" s="71">
        <f>SUM(E90:E96)</f>
        <v>21409</v>
      </c>
    </row>
    <row r="90" spans="1:5" ht="12" customHeight="1">
      <c r="A90" s="54" t="s">
        <v>45</v>
      </c>
      <c r="B90" s="51">
        <v>1011</v>
      </c>
      <c r="C90" s="68">
        <v>720</v>
      </c>
      <c r="D90" s="68">
        <v>194</v>
      </c>
      <c r="E90" s="60">
        <v>0</v>
      </c>
    </row>
    <row r="91" spans="1:5" ht="12" customHeight="1">
      <c r="A91" s="54" t="s">
        <v>35</v>
      </c>
      <c r="B91" s="51">
        <v>1013</v>
      </c>
      <c r="C91" s="68">
        <v>400</v>
      </c>
      <c r="D91" s="68">
        <v>400</v>
      </c>
      <c r="E91" s="60">
        <v>0</v>
      </c>
    </row>
    <row r="92" spans="1:5" ht="12" customHeight="1">
      <c r="A92" s="54" t="s">
        <v>36</v>
      </c>
      <c r="B92" s="51">
        <v>1015</v>
      </c>
      <c r="C92" s="68">
        <v>500</v>
      </c>
      <c r="D92" s="68">
        <v>1026</v>
      </c>
      <c r="E92" s="60">
        <v>1026</v>
      </c>
    </row>
    <row r="93" spans="1:5" ht="12" customHeight="1">
      <c r="A93" s="54" t="s">
        <v>37</v>
      </c>
      <c r="B93" s="51">
        <v>1016</v>
      </c>
      <c r="C93" s="68"/>
      <c r="D93" s="68">
        <v>43</v>
      </c>
      <c r="E93" s="60">
        <v>43</v>
      </c>
    </row>
    <row r="94" spans="1:5" ht="12" customHeight="1">
      <c r="A94" s="54" t="s">
        <v>38</v>
      </c>
      <c r="B94" s="51">
        <v>1030</v>
      </c>
      <c r="C94" s="68">
        <v>500</v>
      </c>
      <c r="D94" s="68">
        <v>500</v>
      </c>
      <c r="E94" s="60">
        <v>0</v>
      </c>
    </row>
    <row r="95" spans="1:5" ht="12" customHeight="1">
      <c r="A95" s="54" t="s">
        <v>39</v>
      </c>
      <c r="B95" s="51">
        <v>1051</v>
      </c>
      <c r="C95" s="68">
        <v>250</v>
      </c>
      <c r="D95" s="68">
        <v>207</v>
      </c>
      <c r="E95" s="60">
        <v>20</v>
      </c>
    </row>
    <row r="96" spans="1:5" ht="12" customHeight="1">
      <c r="A96" s="54" t="s">
        <v>41</v>
      </c>
      <c r="B96" s="51">
        <v>1098</v>
      </c>
      <c r="C96" s="68">
        <v>8430</v>
      </c>
      <c r="D96" s="68">
        <v>47641</v>
      </c>
      <c r="E96" s="60">
        <v>20320</v>
      </c>
    </row>
    <row r="97" spans="1:5" s="70" customFormat="1" ht="12" customHeight="1">
      <c r="A97" s="55" t="s">
        <v>42</v>
      </c>
      <c r="B97" s="57">
        <v>9999</v>
      </c>
      <c r="C97" s="71">
        <f>SUM(C84,C86,C87,C88,C89)</f>
        <v>25770</v>
      </c>
      <c r="D97" s="71">
        <f>SUM(D84,D86,D87,D88,D89)</f>
        <v>64981</v>
      </c>
      <c r="E97" s="71">
        <f>SUM(E84,E86,E87,E88,E89)</f>
        <v>31673</v>
      </c>
    </row>
    <row r="98" spans="1:5" ht="12" customHeight="1">
      <c r="A98" s="54"/>
      <c r="B98" s="51"/>
      <c r="C98" s="69"/>
      <c r="D98" s="60"/>
      <c r="E98" s="60"/>
    </row>
    <row r="99" spans="1:5" s="70" customFormat="1" ht="12" customHeight="1">
      <c r="A99" s="55" t="s">
        <v>46</v>
      </c>
      <c r="B99" s="57"/>
      <c r="C99" s="71">
        <f>SUM(C80,C97)</f>
        <v>56029</v>
      </c>
      <c r="D99" s="71">
        <f>SUM(D80,D97)</f>
        <v>94240</v>
      </c>
      <c r="E99" s="71">
        <f>SUM(E80,E97)</f>
        <v>38716</v>
      </c>
    </row>
    <row r="100" spans="1:5" ht="12" customHeight="1">
      <c r="A100" s="54"/>
      <c r="B100" s="51"/>
      <c r="C100" s="69"/>
      <c r="D100" s="60"/>
      <c r="E100" s="60"/>
    </row>
    <row r="101" spans="1:5" ht="12" customHeight="1">
      <c r="A101" s="55" t="s">
        <v>47</v>
      </c>
      <c r="B101" s="57"/>
      <c r="C101" s="69"/>
      <c r="D101" s="60"/>
      <c r="E101" s="60"/>
    </row>
    <row r="102" spans="1:5" ht="12" customHeight="1">
      <c r="A102" s="55" t="s">
        <v>48</v>
      </c>
      <c r="B102" s="57" t="s">
        <v>49</v>
      </c>
      <c r="C102" s="69"/>
      <c r="D102" s="60"/>
      <c r="E102" s="60"/>
    </row>
    <row r="103" spans="1:5" ht="12" customHeight="1">
      <c r="A103" s="54" t="s">
        <v>34</v>
      </c>
      <c r="B103" s="51">
        <v>1000</v>
      </c>
      <c r="C103" s="60">
        <f>SUM(C104:C107)</f>
        <v>34144</v>
      </c>
      <c r="D103" s="60">
        <f>SUM(D104:D107)</f>
        <v>34144</v>
      </c>
      <c r="E103" s="60">
        <f>SUM(E104:E107)</f>
        <v>15016</v>
      </c>
    </row>
    <row r="104" spans="1:5" ht="12" customHeight="1">
      <c r="A104" s="54" t="s">
        <v>36</v>
      </c>
      <c r="B104" s="51">
        <v>1015</v>
      </c>
      <c r="C104" s="60"/>
      <c r="D104" s="60">
        <v>2071</v>
      </c>
      <c r="E104" s="60">
        <v>2071</v>
      </c>
    </row>
    <row r="105" spans="1:5" ht="12" customHeight="1">
      <c r="A105" s="54" t="s">
        <v>37</v>
      </c>
      <c r="B105" s="51">
        <v>1016</v>
      </c>
      <c r="C105" s="60"/>
      <c r="D105" s="60">
        <v>1419</v>
      </c>
      <c r="E105" s="60">
        <v>1419</v>
      </c>
    </row>
    <row r="106" spans="1:5" ht="12" customHeight="1">
      <c r="A106" s="54" t="s">
        <v>61</v>
      </c>
      <c r="B106" s="51">
        <v>1020</v>
      </c>
      <c r="C106" s="60"/>
      <c r="D106" s="60">
        <v>5986</v>
      </c>
      <c r="E106" s="60">
        <v>5986</v>
      </c>
    </row>
    <row r="107" spans="1:5" ht="12" customHeight="1">
      <c r="A107" s="54" t="s">
        <v>41</v>
      </c>
      <c r="B107" s="51">
        <v>1098</v>
      </c>
      <c r="C107" s="68">
        <v>34144</v>
      </c>
      <c r="D107" s="68">
        <v>24668</v>
      </c>
      <c r="E107" s="60">
        <v>5540</v>
      </c>
    </row>
    <row r="108" spans="1:5" s="70" customFormat="1" ht="12" customHeight="1">
      <c r="A108" s="55" t="s">
        <v>42</v>
      </c>
      <c r="B108" s="57">
        <v>9999</v>
      </c>
      <c r="C108" s="71">
        <f>SUM(C103)</f>
        <v>34144</v>
      </c>
      <c r="D108" s="71">
        <f>SUM(D103)</f>
        <v>34144</v>
      </c>
      <c r="E108" s="71">
        <f>SUM(E103)</f>
        <v>15016</v>
      </c>
    </row>
    <row r="109" spans="1:5" s="70" customFormat="1" ht="12" customHeight="1">
      <c r="A109" s="55" t="s">
        <v>50</v>
      </c>
      <c r="B109" s="57"/>
      <c r="C109" s="71">
        <f>SUM(C108)</f>
        <v>34144</v>
      </c>
      <c r="D109" s="71">
        <f>SUM(D108)</f>
        <v>34144</v>
      </c>
      <c r="E109" s="71">
        <f>SUM(E108)</f>
        <v>15016</v>
      </c>
    </row>
    <row r="110" spans="1:5" s="70" customFormat="1" ht="12" customHeight="1">
      <c r="A110" s="55"/>
      <c r="B110" s="57"/>
      <c r="C110" s="69"/>
      <c r="D110" s="71"/>
      <c r="E110" s="71"/>
    </row>
    <row r="111" spans="1:5" ht="12" customHeight="1">
      <c r="A111" s="55" t="s">
        <v>51</v>
      </c>
      <c r="B111" s="57"/>
      <c r="C111" s="71">
        <f>SUM(C99,C109)</f>
        <v>90173</v>
      </c>
      <c r="D111" s="71">
        <f>SUM(D99,D109)</f>
        <v>128384</v>
      </c>
      <c r="E111" s="71">
        <f>SUM(E99,E109)</f>
        <v>53732</v>
      </c>
    </row>
    <row r="112" spans="1:5" ht="12" customHeight="1">
      <c r="A112" s="55"/>
      <c r="B112" s="57"/>
      <c r="C112" s="69"/>
      <c r="D112" s="60"/>
      <c r="E112" s="60"/>
    </row>
    <row r="113" spans="1:5" ht="12" customHeight="1">
      <c r="A113" s="55" t="s">
        <v>52</v>
      </c>
      <c r="B113" s="57"/>
      <c r="C113" s="69"/>
      <c r="D113" s="60"/>
      <c r="E113" s="60"/>
    </row>
    <row r="114" spans="1:5" ht="12" customHeight="1">
      <c r="A114" s="55"/>
      <c r="B114" s="57"/>
      <c r="C114" s="69"/>
      <c r="D114" s="60"/>
      <c r="E114" s="60"/>
    </row>
    <row r="115" spans="1:5" ht="12" customHeight="1">
      <c r="A115" s="55" t="s">
        <v>53</v>
      </c>
      <c r="B115" s="57" t="s">
        <v>54</v>
      </c>
      <c r="C115" s="69"/>
      <c r="D115" s="60"/>
      <c r="E115" s="60"/>
    </row>
    <row r="116" spans="1:5" s="70" customFormat="1" ht="12.75" customHeight="1">
      <c r="A116" s="55" t="s">
        <v>18</v>
      </c>
      <c r="B116" s="57">
        <v>100</v>
      </c>
      <c r="C116" s="69">
        <f>SUM(C117:C118)</f>
        <v>952134</v>
      </c>
      <c r="D116" s="69">
        <f>SUM(D117:D118)</f>
        <v>962022</v>
      </c>
      <c r="E116" s="69">
        <f>SUM(E117:E118)</f>
        <v>724068</v>
      </c>
    </row>
    <row r="117" spans="1:5" ht="12" customHeight="1">
      <c r="A117" s="54" t="s">
        <v>19</v>
      </c>
      <c r="B117" s="51">
        <v>101</v>
      </c>
      <c r="C117" s="68">
        <v>952134</v>
      </c>
      <c r="D117" s="68">
        <v>912372</v>
      </c>
      <c r="E117" s="68">
        <v>674418</v>
      </c>
    </row>
    <row r="118" spans="1:5" ht="12" customHeight="1">
      <c r="A118" s="54" t="s">
        <v>285</v>
      </c>
      <c r="B118" s="51">
        <v>109</v>
      </c>
      <c r="C118" s="68"/>
      <c r="D118" s="68">
        <v>49650</v>
      </c>
      <c r="E118" s="68">
        <v>49650</v>
      </c>
    </row>
    <row r="119" spans="1:5" s="70" customFormat="1" ht="12" customHeight="1">
      <c r="A119" s="55" t="s">
        <v>22</v>
      </c>
      <c r="B119" s="57">
        <v>200</v>
      </c>
      <c r="C119" s="69">
        <f>SUM(C120:C121)</f>
        <v>54800</v>
      </c>
      <c r="D119" s="69">
        <f>SUM(D120:D121)</f>
        <v>54800</v>
      </c>
      <c r="E119" s="69">
        <f>SUM(E120:E121)</f>
        <v>17078</v>
      </c>
    </row>
    <row r="120" spans="1:5" ht="12" customHeight="1">
      <c r="A120" s="54" t="s">
        <v>55</v>
      </c>
      <c r="B120" s="51">
        <v>208</v>
      </c>
      <c r="C120" s="68">
        <v>17745</v>
      </c>
      <c r="D120" s="68">
        <v>17745</v>
      </c>
      <c r="E120" s="68">
        <v>13608</v>
      </c>
    </row>
    <row r="121" spans="1:5" ht="12" customHeight="1">
      <c r="A121" s="54" t="s">
        <v>56</v>
      </c>
      <c r="B121" s="51">
        <v>209</v>
      </c>
      <c r="C121" s="68">
        <v>37055</v>
      </c>
      <c r="D121" s="68">
        <v>37055</v>
      </c>
      <c r="E121" s="68">
        <v>3470</v>
      </c>
    </row>
    <row r="122" spans="1:5" s="70" customFormat="1" ht="12" customHeight="1">
      <c r="A122" s="55" t="s">
        <v>24</v>
      </c>
      <c r="B122" s="57">
        <v>300</v>
      </c>
      <c r="C122" s="69">
        <v>280724</v>
      </c>
      <c r="D122" s="69">
        <v>283302</v>
      </c>
      <c r="E122" s="69">
        <v>203930</v>
      </c>
    </row>
    <row r="123" spans="1:5" s="70" customFormat="1" ht="12" customHeight="1">
      <c r="A123" s="55" t="s">
        <v>57</v>
      </c>
      <c r="B123" s="57">
        <v>400</v>
      </c>
      <c r="C123" s="69">
        <v>28557</v>
      </c>
      <c r="D123" s="69">
        <v>28519</v>
      </c>
      <c r="E123" s="69">
        <v>21199</v>
      </c>
    </row>
    <row r="124" spans="1:5" s="70" customFormat="1" ht="12" customHeight="1">
      <c r="A124" s="55" t="s">
        <v>25</v>
      </c>
      <c r="B124" s="57">
        <v>500</v>
      </c>
      <c r="C124" s="69">
        <v>45335</v>
      </c>
      <c r="D124" s="69">
        <v>45781</v>
      </c>
      <c r="E124" s="69">
        <v>35336</v>
      </c>
    </row>
    <row r="125" spans="1:5" s="70" customFormat="1" ht="12" customHeight="1">
      <c r="A125" s="55" t="s">
        <v>26</v>
      </c>
      <c r="B125" s="57">
        <v>700</v>
      </c>
      <c r="C125" s="69">
        <v>7617</v>
      </c>
      <c r="D125" s="69">
        <v>7776</v>
      </c>
      <c r="E125" s="69">
        <v>6431</v>
      </c>
    </row>
    <row r="126" spans="1:5" s="70" customFormat="1" ht="12" customHeight="1">
      <c r="A126" s="55" t="s">
        <v>27</v>
      </c>
      <c r="B126" s="57">
        <v>9999</v>
      </c>
      <c r="C126" s="69">
        <f>SUM(C116,C119,C122:C125)</f>
        <v>1369167</v>
      </c>
      <c r="D126" s="69">
        <f>SUM(D116,D119,D122:D125)</f>
        <v>1382200</v>
      </c>
      <c r="E126" s="69">
        <f>SUM(E116,E119,E122:E125)</f>
        <v>1008042</v>
      </c>
    </row>
    <row r="127" spans="1:5" ht="12" customHeight="1">
      <c r="A127" s="55"/>
      <c r="B127" s="57"/>
      <c r="C127" s="69"/>
      <c r="D127" s="60"/>
      <c r="E127" s="60"/>
    </row>
    <row r="128" spans="1:5" ht="12" customHeight="1">
      <c r="A128" s="55" t="s">
        <v>58</v>
      </c>
      <c r="B128" s="57" t="s">
        <v>59</v>
      </c>
      <c r="C128" s="69"/>
      <c r="D128" s="60"/>
      <c r="E128" s="60"/>
    </row>
    <row r="129" spans="1:5" s="70" customFormat="1" ht="12" customHeight="1">
      <c r="A129" s="55" t="s">
        <v>18</v>
      </c>
      <c r="B129" s="57">
        <v>100</v>
      </c>
      <c r="C129" s="69">
        <f>SUM(C130:C131)</f>
        <v>53057</v>
      </c>
      <c r="D129" s="69">
        <f>SUM(D130:D131)</f>
        <v>55538</v>
      </c>
      <c r="E129" s="69">
        <f>SUM(E130:E131)</f>
        <v>41165</v>
      </c>
    </row>
    <row r="130" spans="1:5" ht="12" customHeight="1">
      <c r="A130" s="54" t="s">
        <v>19</v>
      </c>
      <c r="B130" s="51">
        <v>101</v>
      </c>
      <c r="C130" s="68">
        <v>53057</v>
      </c>
      <c r="D130" s="68">
        <v>52751</v>
      </c>
      <c r="E130" s="68">
        <v>38378</v>
      </c>
    </row>
    <row r="131" spans="1:5" ht="12" customHeight="1">
      <c r="A131" s="54" t="s">
        <v>285</v>
      </c>
      <c r="B131" s="51">
        <v>109</v>
      </c>
      <c r="C131" s="68"/>
      <c r="D131" s="68">
        <v>2787</v>
      </c>
      <c r="E131" s="68">
        <v>2787</v>
      </c>
    </row>
    <row r="132" spans="1:5" s="70" customFormat="1" ht="12" customHeight="1">
      <c r="A132" s="55" t="s">
        <v>22</v>
      </c>
      <c r="B132" s="57">
        <v>200</v>
      </c>
      <c r="C132" s="69">
        <f>SUM(C133)</f>
        <v>0</v>
      </c>
      <c r="D132" s="69">
        <f>SUM(D133)</f>
        <v>306</v>
      </c>
      <c r="E132" s="69">
        <f>SUM(E133)</f>
        <v>306</v>
      </c>
    </row>
    <row r="133" spans="1:5" ht="12" customHeight="1">
      <c r="A133" s="54" t="s">
        <v>55</v>
      </c>
      <c r="B133" s="51">
        <v>208</v>
      </c>
      <c r="C133" s="68"/>
      <c r="D133" s="68">
        <v>306</v>
      </c>
      <c r="E133" s="68">
        <v>306</v>
      </c>
    </row>
    <row r="134" spans="1:5" s="70" customFormat="1" ht="12" customHeight="1">
      <c r="A134" s="55" t="s">
        <v>24</v>
      </c>
      <c r="B134" s="57">
        <v>300</v>
      </c>
      <c r="C134" s="69">
        <v>14273</v>
      </c>
      <c r="D134" s="69">
        <v>14914</v>
      </c>
      <c r="E134" s="69">
        <v>11064</v>
      </c>
    </row>
    <row r="135" spans="1:5" s="70" customFormat="1" ht="12" customHeight="1">
      <c r="A135" s="55" t="s">
        <v>57</v>
      </c>
      <c r="B135" s="57">
        <v>400</v>
      </c>
      <c r="C135" s="69">
        <v>2281</v>
      </c>
      <c r="D135" s="69">
        <v>2404</v>
      </c>
      <c r="E135" s="69">
        <v>1746</v>
      </c>
    </row>
    <row r="136" spans="1:5" s="70" customFormat="1" ht="12" customHeight="1">
      <c r="A136" s="55" t="s">
        <v>25</v>
      </c>
      <c r="B136" s="57">
        <v>500</v>
      </c>
      <c r="C136" s="69">
        <v>2388</v>
      </c>
      <c r="D136" s="69">
        <v>2515</v>
      </c>
      <c r="E136" s="69">
        <v>2017</v>
      </c>
    </row>
    <row r="137" spans="1:5" s="70" customFormat="1" ht="12" customHeight="1">
      <c r="A137" s="55" t="s">
        <v>26</v>
      </c>
      <c r="B137" s="57">
        <v>700</v>
      </c>
      <c r="C137" s="69">
        <v>424</v>
      </c>
      <c r="D137" s="69">
        <v>546</v>
      </c>
      <c r="E137" s="69">
        <v>546</v>
      </c>
    </row>
    <row r="138" spans="1:5" s="75" customFormat="1" ht="12" customHeight="1">
      <c r="A138" s="55" t="s">
        <v>34</v>
      </c>
      <c r="B138" s="57">
        <v>1000</v>
      </c>
      <c r="C138" s="74">
        <f>SUM(C139:C143)</f>
        <v>89852</v>
      </c>
      <c r="D138" s="74">
        <f>SUM(D139:D143)</f>
        <v>105169</v>
      </c>
      <c r="E138" s="74">
        <f>SUM(E139:E143)</f>
        <v>8809</v>
      </c>
    </row>
    <row r="139" spans="1:5" s="73" customFormat="1" ht="12" customHeight="1">
      <c r="A139" s="54" t="s">
        <v>35</v>
      </c>
      <c r="B139" s="51">
        <v>1013</v>
      </c>
      <c r="C139" s="86">
        <v>1560</v>
      </c>
      <c r="D139" s="86">
        <v>1560</v>
      </c>
      <c r="E139" s="72">
        <v>0</v>
      </c>
    </row>
    <row r="140" spans="1:5" s="73" customFormat="1" ht="12" customHeight="1">
      <c r="A140" s="54" t="s">
        <v>60</v>
      </c>
      <c r="B140" s="51">
        <v>1014</v>
      </c>
      <c r="C140" s="86">
        <v>23353</v>
      </c>
      <c r="D140" s="86">
        <v>38424</v>
      </c>
      <c r="E140" s="72">
        <v>7608</v>
      </c>
    </row>
    <row r="141" spans="1:5" s="73" customFormat="1" ht="12" customHeight="1">
      <c r="A141" s="54" t="s">
        <v>61</v>
      </c>
      <c r="B141" s="51">
        <v>1020</v>
      </c>
      <c r="C141" s="86">
        <v>300</v>
      </c>
      <c r="D141" s="86">
        <v>546</v>
      </c>
      <c r="E141" s="72">
        <v>122</v>
      </c>
    </row>
    <row r="142" spans="1:5" s="73" customFormat="1" ht="12" customHeight="1">
      <c r="A142" s="54" t="s">
        <v>62</v>
      </c>
      <c r="B142" s="51">
        <v>1091</v>
      </c>
      <c r="C142" s="86">
        <v>1592</v>
      </c>
      <c r="D142" s="86">
        <v>1592</v>
      </c>
      <c r="E142" s="72">
        <v>1079</v>
      </c>
    </row>
    <row r="143" spans="1:5" s="73" customFormat="1" ht="12" customHeight="1">
      <c r="A143" s="54" t="s">
        <v>41</v>
      </c>
      <c r="B143" s="51">
        <v>1098</v>
      </c>
      <c r="C143" s="86">
        <v>63047</v>
      </c>
      <c r="D143" s="86">
        <v>63047</v>
      </c>
      <c r="E143" s="72">
        <v>0</v>
      </c>
    </row>
    <row r="144" spans="1:5" s="70" customFormat="1" ht="12" customHeight="1">
      <c r="A144" s="55" t="s">
        <v>27</v>
      </c>
      <c r="B144" s="57">
        <v>9999</v>
      </c>
      <c r="C144" s="69">
        <f>SUM(C129,C132,C134:C138)</f>
        <v>162275</v>
      </c>
      <c r="D144" s="69">
        <f>SUM(D129,D132,D134:D138)</f>
        <v>181392</v>
      </c>
      <c r="E144" s="69">
        <f>SUM(E129,E132,E134:E138)</f>
        <v>65653</v>
      </c>
    </row>
    <row r="145" spans="1:5" ht="12" customHeight="1">
      <c r="A145" s="55"/>
      <c r="B145" s="57"/>
      <c r="C145" s="69"/>
      <c r="D145" s="60"/>
      <c r="E145" s="60"/>
    </row>
    <row r="146" spans="1:5" ht="12" customHeight="1">
      <c r="A146" s="55" t="s">
        <v>63</v>
      </c>
      <c r="B146" s="57" t="s">
        <v>64</v>
      </c>
      <c r="C146" s="69"/>
      <c r="D146" s="60"/>
      <c r="E146" s="60"/>
    </row>
    <row r="147" spans="1:5" s="70" customFormat="1" ht="12" customHeight="1">
      <c r="A147" s="55" t="s">
        <v>18</v>
      </c>
      <c r="B147" s="57">
        <v>100</v>
      </c>
      <c r="C147" s="69">
        <f>SUM(C148:C149)</f>
        <v>3301477</v>
      </c>
      <c r="D147" s="69">
        <f>SUM(D148:D149)</f>
        <v>3495048</v>
      </c>
      <c r="E147" s="69">
        <f>SUM(E148:E149)</f>
        <v>2689309</v>
      </c>
    </row>
    <row r="148" spans="1:5" ht="12" customHeight="1">
      <c r="A148" s="54" t="s">
        <v>19</v>
      </c>
      <c r="B148" s="51">
        <v>101</v>
      </c>
      <c r="C148" s="68">
        <v>3301477</v>
      </c>
      <c r="D148" s="68">
        <v>3311799</v>
      </c>
      <c r="E148" s="68">
        <v>2506060</v>
      </c>
    </row>
    <row r="149" spans="1:5" ht="12" customHeight="1">
      <c r="A149" s="54" t="s">
        <v>285</v>
      </c>
      <c r="B149" s="51">
        <v>109</v>
      </c>
      <c r="C149" s="68"/>
      <c r="D149" s="68">
        <v>183249</v>
      </c>
      <c r="E149" s="68">
        <v>183249</v>
      </c>
    </row>
    <row r="150" spans="1:5" s="70" customFormat="1" ht="12" customHeight="1">
      <c r="A150" s="55" t="s">
        <v>22</v>
      </c>
      <c r="B150" s="57">
        <v>200</v>
      </c>
      <c r="C150" s="69">
        <f>SUM(C151:C152)</f>
        <v>197084</v>
      </c>
      <c r="D150" s="69">
        <f>SUM(D151:D152)</f>
        <v>197084</v>
      </c>
      <c r="E150" s="69">
        <f>SUM(E151:E152)</f>
        <v>25627</v>
      </c>
    </row>
    <row r="151" spans="1:5" ht="12" customHeight="1">
      <c r="A151" s="54" t="s">
        <v>55</v>
      </c>
      <c r="B151" s="51">
        <v>208</v>
      </c>
      <c r="C151" s="68">
        <v>110480</v>
      </c>
      <c r="D151" s="68">
        <v>110480</v>
      </c>
      <c r="E151" s="68">
        <v>24265</v>
      </c>
    </row>
    <row r="152" spans="1:5" ht="12" customHeight="1">
      <c r="A152" s="54" t="s">
        <v>56</v>
      </c>
      <c r="B152" s="51">
        <v>209</v>
      </c>
      <c r="C152" s="68">
        <v>86604</v>
      </c>
      <c r="D152" s="68">
        <v>86604</v>
      </c>
      <c r="E152" s="68">
        <v>1362</v>
      </c>
    </row>
    <row r="153" spans="1:5" s="70" customFormat="1" ht="12" customHeight="1">
      <c r="A153" s="55" t="s">
        <v>24</v>
      </c>
      <c r="B153" s="57">
        <v>300</v>
      </c>
      <c r="C153" s="69">
        <v>973488</v>
      </c>
      <c r="D153" s="69">
        <v>1025364</v>
      </c>
      <c r="E153" s="69">
        <v>748413</v>
      </c>
    </row>
    <row r="154" spans="1:5" s="70" customFormat="1" ht="12" customHeight="1">
      <c r="A154" s="55" t="s">
        <v>57</v>
      </c>
      <c r="B154" s="57">
        <v>400</v>
      </c>
      <c r="C154" s="69">
        <v>125693</v>
      </c>
      <c r="D154" s="69">
        <v>133006</v>
      </c>
      <c r="E154" s="69">
        <v>100751</v>
      </c>
    </row>
    <row r="155" spans="1:5" s="70" customFormat="1" ht="12" customHeight="1">
      <c r="A155" s="55" t="s">
        <v>25</v>
      </c>
      <c r="B155" s="57">
        <v>500</v>
      </c>
      <c r="C155" s="69">
        <v>157207</v>
      </c>
      <c r="D155" s="69">
        <v>165920</v>
      </c>
      <c r="E155" s="69">
        <v>128394</v>
      </c>
    </row>
    <row r="156" spans="1:5" s="70" customFormat="1" ht="12" customHeight="1">
      <c r="A156" s="55" t="s">
        <v>26</v>
      </c>
      <c r="B156" s="57">
        <v>700</v>
      </c>
      <c r="C156" s="69">
        <v>26411</v>
      </c>
      <c r="D156" s="69">
        <v>28679</v>
      </c>
      <c r="E156" s="69">
        <v>26900</v>
      </c>
    </row>
    <row r="157" spans="1:5" s="75" customFormat="1" ht="12" customHeight="1">
      <c r="A157" s="55" t="s">
        <v>34</v>
      </c>
      <c r="B157" s="57">
        <v>1000</v>
      </c>
      <c r="C157" s="74">
        <f>SUM(C158:C170)</f>
        <v>1268060</v>
      </c>
      <c r="D157" s="74">
        <f>SUM(D158:D170)</f>
        <v>1249755</v>
      </c>
      <c r="E157" s="74">
        <f>SUM(E158:E170)</f>
        <v>844818</v>
      </c>
    </row>
    <row r="158" spans="1:5" s="73" customFormat="1" ht="12" customHeight="1">
      <c r="A158" s="54" t="s">
        <v>65</v>
      </c>
      <c r="B158" s="51">
        <v>1012</v>
      </c>
      <c r="C158" s="86">
        <v>4500</v>
      </c>
      <c r="D158" s="86">
        <v>4500</v>
      </c>
      <c r="E158" s="72">
        <v>568</v>
      </c>
    </row>
    <row r="159" spans="1:5" s="73" customFormat="1" ht="12" customHeight="1">
      <c r="A159" s="54" t="s">
        <v>35</v>
      </c>
      <c r="B159" s="51">
        <v>1013</v>
      </c>
      <c r="C159" s="86">
        <v>112440</v>
      </c>
      <c r="D159" s="86">
        <v>112440</v>
      </c>
      <c r="E159" s="72">
        <v>0</v>
      </c>
    </row>
    <row r="160" spans="1:5" s="73" customFormat="1" ht="12" customHeight="1">
      <c r="A160" s="54" t="s">
        <v>60</v>
      </c>
      <c r="B160" s="51">
        <v>1014</v>
      </c>
      <c r="C160" s="86">
        <v>18038</v>
      </c>
      <c r="D160" s="86">
        <v>3038</v>
      </c>
      <c r="E160" s="72">
        <v>2742</v>
      </c>
    </row>
    <row r="161" spans="1:5" s="73" customFormat="1" ht="12" customHeight="1">
      <c r="A161" s="54" t="s">
        <v>36</v>
      </c>
      <c r="B161" s="51">
        <v>1015</v>
      </c>
      <c r="C161" s="86">
        <v>9500</v>
      </c>
      <c r="D161" s="86">
        <v>56247</v>
      </c>
      <c r="E161" s="72">
        <v>56247</v>
      </c>
    </row>
    <row r="162" spans="1:5" s="73" customFormat="1" ht="12" customHeight="1">
      <c r="A162" s="54" t="s">
        <v>37</v>
      </c>
      <c r="B162" s="51">
        <v>1016</v>
      </c>
      <c r="C162" s="86">
        <v>823815</v>
      </c>
      <c r="D162" s="86">
        <v>785905</v>
      </c>
      <c r="E162" s="72">
        <v>575217</v>
      </c>
    </row>
    <row r="163" spans="1:5" s="73" customFormat="1" ht="12" customHeight="1">
      <c r="A163" s="54" t="s">
        <v>61</v>
      </c>
      <c r="B163" s="51">
        <v>1020</v>
      </c>
      <c r="C163" s="86">
        <v>53420</v>
      </c>
      <c r="D163" s="86">
        <v>73025</v>
      </c>
      <c r="E163" s="72">
        <v>70171</v>
      </c>
    </row>
    <row r="164" spans="1:5" s="73" customFormat="1" ht="12" customHeight="1">
      <c r="A164" s="54" t="s">
        <v>38</v>
      </c>
      <c r="B164" s="51">
        <v>1030</v>
      </c>
      <c r="C164" s="86">
        <v>43500</v>
      </c>
      <c r="D164" s="86">
        <v>52161</v>
      </c>
      <c r="E164" s="72">
        <v>52161</v>
      </c>
    </row>
    <row r="165" spans="1:5" s="73" customFormat="1" ht="12" customHeight="1">
      <c r="A165" s="54" t="s">
        <v>286</v>
      </c>
      <c r="B165" s="51">
        <v>1040</v>
      </c>
      <c r="C165" s="86"/>
      <c r="D165" s="86">
        <v>63</v>
      </c>
      <c r="E165" s="72">
        <v>63</v>
      </c>
    </row>
    <row r="166" spans="1:5" s="73" customFormat="1" ht="12" customHeight="1">
      <c r="A166" s="54" t="s">
        <v>39</v>
      </c>
      <c r="B166" s="51">
        <v>1051</v>
      </c>
      <c r="C166" s="86">
        <v>5750</v>
      </c>
      <c r="D166" s="86">
        <v>5750</v>
      </c>
      <c r="E166" s="72">
        <v>2633</v>
      </c>
    </row>
    <row r="167" spans="1:5" s="73" customFormat="1" ht="12" customHeight="1">
      <c r="A167" s="54" t="s">
        <v>66</v>
      </c>
      <c r="B167" s="51">
        <v>1062</v>
      </c>
      <c r="C167" s="86">
        <v>25803</v>
      </c>
      <c r="D167" s="86">
        <v>25803</v>
      </c>
      <c r="E167" s="72">
        <v>0</v>
      </c>
    </row>
    <row r="168" spans="1:5" s="73" customFormat="1" ht="12" customHeight="1">
      <c r="A168" s="54" t="s">
        <v>62</v>
      </c>
      <c r="B168" s="51">
        <v>1091</v>
      </c>
      <c r="C168" s="86">
        <v>99044</v>
      </c>
      <c r="D168" s="86">
        <v>99044</v>
      </c>
      <c r="E168" s="72">
        <v>67747</v>
      </c>
    </row>
    <row r="169" spans="1:5" s="73" customFormat="1" ht="12" customHeight="1">
      <c r="A169" s="54" t="s">
        <v>292</v>
      </c>
      <c r="B169" s="51">
        <v>1092</v>
      </c>
      <c r="C169" s="86"/>
      <c r="D169" s="86">
        <v>233</v>
      </c>
      <c r="E169" s="72">
        <v>233</v>
      </c>
    </row>
    <row r="170" spans="1:5" s="73" customFormat="1" ht="12" customHeight="1">
      <c r="A170" s="54" t="s">
        <v>41</v>
      </c>
      <c r="B170" s="51">
        <v>1098</v>
      </c>
      <c r="C170" s="86">
        <v>72250</v>
      </c>
      <c r="D170" s="86">
        <v>31546</v>
      </c>
      <c r="E170" s="72">
        <v>17036</v>
      </c>
    </row>
    <row r="171" spans="1:5" s="75" customFormat="1" ht="12" customHeight="1">
      <c r="A171" s="55" t="s">
        <v>67</v>
      </c>
      <c r="B171" s="57">
        <v>4000</v>
      </c>
      <c r="C171" s="89">
        <v>200257</v>
      </c>
      <c r="D171" s="89">
        <v>200257</v>
      </c>
      <c r="E171" s="74">
        <v>140656</v>
      </c>
    </row>
    <row r="172" spans="1:5" s="70" customFormat="1" ht="12" customHeight="1">
      <c r="A172" s="55" t="s">
        <v>27</v>
      </c>
      <c r="B172" s="57">
        <v>9999</v>
      </c>
      <c r="C172" s="69">
        <f>SUM(C147,C150,C153:C157,C171)</f>
        <v>6249677</v>
      </c>
      <c r="D172" s="69">
        <f>SUM(D147,D150,D153:D157,D171)</f>
        <v>6495113</v>
      </c>
      <c r="E172" s="69">
        <f>SUM(E147,E150,E153:E157,E171)</f>
        <v>4704868</v>
      </c>
    </row>
    <row r="173" spans="1:5" ht="12" customHeight="1">
      <c r="A173" s="55"/>
      <c r="B173" s="57"/>
      <c r="C173" s="69"/>
      <c r="D173" s="60"/>
      <c r="E173" s="60"/>
    </row>
    <row r="174" spans="1:5" s="70" customFormat="1" ht="12" customHeight="1">
      <c r="A174" s="55" t="s">
        <v>68</v>
      </c>
      <c r="B174" s="57">
        <v>5100</v>
      </c>
      <c r="C174" s="89">
        <v>33200</v>
      </c>
      <c r="D174" s="89">
        <v>124143</v>
      </c>
      <c r="E174" s="71">
        <v>35000</v>
      </c>
    </row>
    <row r="175" spans="1:5" s="70" customFormat="1" ht="12" customHeight="1">
      <c r="A175" s="55" t="s">
        <v>69</v>
      </c>
      <c r="B175" s="57">
        <v>5200</v>
      </c>
      <c r="C175" s="89">
        <v>85000</v>
      </c>
      <c r="D175" s="89">
        <v>85000</v>
      </c>
      <c r="E175" s="71">
        <v>47004</v>
      </c>
    </row>
    <row r="176" spans="1:5" s="70" customFormat="1" ht="12" customHeight="1">
      <c r="A176" s="55" t="s">
        <v>70</v>
      </c>
      <c r="B176" s="57"/>
      <c r="C176" s="71">
        <f>SUM(C174:C175)</f>
        <v>118200</v>
      </c>
      <c r="D176" s="71">
        <f>SUM(D174:D175)</f>
        <v>209143</v>
      </c>
      <c r="E176" s="71">
        <f>SUM(E174:E175)</f>
        <v>82004</v>
      </c>
    </row>
    <row r="177" spans="1:5" s="70" customFormat="1" ht="12" customHeight="1">
      <c r="A177" s="55" t="s">
        <v>71</v>
      </c>
      <c r="B177" s="57">
        <v>9999</v>
      </c>
      <c r="C177" s="69">
        <f>SUM(C172,C176)</f>
        <v>6367877</v>
      </c>
      <c r="D177" s="69">
        <f>SUM(D172,D176)</f>
        <v>6704256</v>
      </c>
      <c r="E177" s="69">
        <f>SUM(E172,E176)</f>
        <v>4786872</v>
      </c>
    </row>
    <row r="178" spans="1:5" ht="12" customHeight="1">
      <c r="A178" s="55"/>
      <c r="B178" s="57"/>
      <c r="C178" s="69"/>
      <c r="D178" s="60"/>
      <c r="E178" s="60"/>
    </row>
    <row r="179" spans="1:5" ht="12" customHeight="1">
      <c r="A179" s="55" t="s">
        <v>72</v>
      </c>
      <c r="B179" s="57" t="s">
        <v>73</v>
      </c>
      <c r="C179" s="69"/>
      <c r="D179" s="60"/>
      <c r="E179" s="60"/>
    </row>
    <row r="180" spans="1:5" s="70" customFormat="1" ht="12" customHeight="1">
      <c r="A180" s="55" t="s">
        <v>18</v>
      </c>
      <c r="B180" s="57">
        <v>100</v>
      </c>
      <c r="C180" s="69">
        <f>SUM(C181:C182)</f>
        <v>74071</v>
      </c>
      <c r="D180" s="69">
        <f>SUM(D181:D182)</f>
        <v>119495</v>
      </c>
      <c r="E180" s="69">
        <f>SUM(E181:E182)</f>
        <v>79107</v>
      </c>
    </row>
    <row r="181" spans="1:5" ht="12" customHeight="1">
      <c r="A181" s="54" t="s">
        <v>19</v>
      </c>
      <c r="B181" s="51">
        <v>101</v>
      </c>
      <c r="C181" s="68">
        <v>74071</v>
      </c>
      <c r="D181" s="68">
        <v>113833</v>
      </c>
      <c r="E181" s="68">
        <v>73445</v>
      </c>
    </row>
    <row r="182" spans="1:5" ht="12" customHeight="1">
      <c r="A182" s="54" t="s">
        <v>285</v>
      </c>
      <c r="B182" s="51">
        <v>109</v>
      </c>
      <c r="C182" s="68"/>
      <c r="D182" s="68">
        <v>5662</v>
      </c>
      <c r="E182" s="68">
        <v>5662</v>
      </c>
    </row>
    <row r="183" spans="1:5" s="70" customFormat="1" ht="12" customHeight="1">
      <c r="A183" s="55" t="s">
        <v>22</v>
      </c>
      <c r="B183" s="57">
        <v>200</v>
      </c>
      <c r="C183" s="69">
        <f>SUM(C184:C184)</f>
        <v>4000</v>
      </c>
      <c r="D183" s="69">
        <f>SUM(D184:D184)</f>
        <v>4000</v>
      </c>
      <c r="E183" s="69">
        <f>SUM(E184:E184)</f>
        <v>837</v>
      </c>
    </row>
    <row r="184" spans="1:5" ht="12" customHeight="1">
      <c r="A184" s="54" t="s">
        <v>55</v>
      </c>
      <c r="B184" s="51">
        <v>208</v>
      </c>
      <c r="C184" s="68">
        <v>4000</v>
      </c>
      <c r="D184" s="68">
        <v>4000</v>
      </c>
      <c r="E184" s="68">
        <v>837</v>
      </c>
    </row>
    <row r="185" spans="1:5" s="70" customFormat="1" ht="12" customHeight="1">
      <c r="A185" s="55" t="s">
        <v>24</v>
      </c>
      <c r="B185" s="57">
        <v>300</v>
      </c>
      <c r="C185" s="69">
        <v>19925</v>
      </c>
      <c r="D185" s="69">
        <v>32165</v>
      </c>
      <c r="E185" s="69">
        <v>21980</v>
      </c>
    </row>
    <row r="186" spans="1:5" s="70" customFormat="1" ht="12" customHeight="1">
      <c r="A186" s="55" t="s">
        <v>57</v>
      </c>
      <c r="B186" s="57">
        <v>400</v>
      </c>
      <c r="C186" s="69">
        <v>2523</v>
      </c>
      <c r="D186" s="69">
        <v>4191</v>
      </c>
      <c r="E186" s="69">
        <v>2700</v>
      </c>
    </row>
    <row r="187" spans="1:5" s="70" customFormat="1" ht="12" customHeight="1">
      <c r="A187" s="55" t="s">
        <v>25</v>
      </c>
      <c r="B187" s="57">
        <v>500</v>
      </c>
      <c r="C187" s="69">
        <v>3333</v>
      </c>
      <c r="D187" s="69">
        <v>5376</v>
      </c>
      <c r="E187" s="69">
        <v>3698</v>
      </c>
    </row>
    <row r="188" spans="1:5" s="70" customFormat="1" ht="12" customHeight="1">
      <c r="A188" s="55" t="s">
        <v>26</v>
      </c>
      <c r="B188" s="57">
        <v>700</v>
      </c>
      <c r="C188" s="69">
        <v>593</v>
      </c>
      <c r="D188" s="69">
        <v>938</v>
      </c>
      <c r="E188" s="69">
        <v>340</v>
      </c>
    </row>
    <row r="189" spans="1:5" s="70" customFormat="1" ht="12" customHeight="1">
      <c r="A189" s="55" t="s">
        <v>27</v>
      </c>
      <c r="B189" s="57">
        <v>9999</v>
      </c>
      <c r="C189" s="69">
        <f>SUM(C180,C183,C185:C188)</f>
        <v>104445</v>
      </c>
      <c r="D189" s="69">
        <f>SUM(D180,D183,D185:D188)</f>
        <v>166165</v>
      </c>
      <c r="E189" s="69">
        <f>SUM(E180,E183,E185:E188)</f>
        <v>108662</v>
      </c>
    </row>
    <row r="190" spans="1:5" ht="12" customHeight="1">
      <c r="A190" s="55"/>
      <c r="B190" s="57"/>
      <c r="C190" s="69"/>
      <c r="D190" s="60"/>
      <c r="E190" s="60"/>
    </row>
    <row r="191" spans="1:5" ht="12" customHeight="1">
      <c r="A191" s="55" t="s">
        <v>74</v>
      </c>
      <c r="B191" s="57" t="s">
        <v>75</v>
      </c>
      <c r="C191" s="69"/>
      <c r="D191" s="60"/>
      <c r="E191" s="60"/>
    </row>
    <row r="192" spans="1:5" s="70" customFormat="1" ht="12" customHeight="1">
      <c r="A192" s="55" t="s">
        <v>18</v>
      </c>
      <c r="B192" s="57">
        <v>100</v>
      </c>
      <c r="C192" s="69">
        <f>SUM(C193:C194)</f>
        <v>35640</v>
      </c>
      <c r="D192" s="69">
        <f>SUM(D193:D194)</f>
        <v>38784</v>
      </c>
      <c r="E192" s="69">
        <f>SUM(E193:E194)</f>
        <v>32479</v>
      </c>
    </row>
    <row r="193" spans="1:5" ht="12" customHeight="1">
      <c r="A193" s="54" t="s">
        <v>19</v>
      </c>
      <c r="B193" s="51">
        <v>101</v>
      </c>
      <c r="C193" s="68">
        <v>35640</v>
      </c>
      <c r="D193" s="68">
        <v>32915</v>
      </c>
      <c r="E193" s="68">
        <v>31352</v>
      </c>
    </row>
    <row r="194" spans="1:5" ht="12" customHeight="1">
      <c r="A194" s="54" t="s">
        <v>285</v>
      </c>
      <c r="B194" s="51">
        <v>109</v>
      </c>
      <c r="C194" s="68"/>
      <c r="D194" s="68">
        <v>5869</v>
      </c>
      <c r="E194" s="68">
        <v>1127</v>
      </c>
    </row>
    <row r="195" spans="1:5" s="70" customFormat="1" ht="12" customHeight="1">
      <c r="A195" s="55" t="s">
        <v>22</v>
      </c>
      <c r="B195" s="57">
        <v>200</v>
      </c>
      <c r="C195" s="69">
        <f>SUM(C196:C197)</f>
        <v>0</v>
      </c>
      <c r="D195" s="69">
        <f>SUM(D196:D197)</f>
        <v>2725</v>
      </c>
      <c r="E195" s="69">
        <f>SUM(E196:E197)</f>
        <v>2725</v>
      </c>
    </row>
    <row r="196" spans="1:5" ht="12" customHeight="1">
      <c r="A196" s="54" t="s">
        <v>55</v>
      </c>
      <c r="B196" s="51">
        <v>208</v>
      </c>
      <c r="C196" s="68"/>
      <c r="D196" s="68">
        <v>2667</v>
      </c>
      <c r="E196" s="68">
        <v>2667</v>
      </c>
    </row>
    <row r="197" spans="1:5" ht="12" customHeight="1">
      <c r="A197" s="54" t="s">
        <v>56</v>
      </c>
      <c r="B197" s="51">
        <v>209</v>
      </c>
      <c r="C197" s="68"/>
      <c r="D197" s="68">
        <v>58</v>
      </c>
      <c r="E197" s="68">
        <v>58</v>
      </c>
    </row>
    <row r="198" spans="1:5" s="70" customFormat="1" ht="12" customHeight="1">
      <c r="A198" s="55" t="s">
        <v>24</v>
      </c>
      <c r="B198" s="57">
        <v>300</v>
      </c>
      <c r="C198" s="69">
        <v>9587</v>
      </c>
      <c r="D198" s="69">
        <v>9630</v>
      </c>
      <c r="E198" s="69">
        <v>9048</v>
      </c>
    </row>
    <row r="199" spans="1:5" s="70" customFormat="1" ht="12" customHeight="1">
      <c r="A199" s="55" t="s">
        <v>25</v>
      </c>
      <c r="B199" s="57">
        <v>500</v>
      </c>
      <c r="C199" s="69">
        <v>1604</v>
      </c>
      <c r="D199" s="69">
        <v>1655</v>
      </c>
      <c r="E199" s="69">
        <v>1644</v>
      </c>
    </row>
    <row r="200" spans="1:5" s="70" customFormat="1" ht="12" customHeight="1">
      <c r="A200" s="55" t="s">
        <v>26</v>
      </c>
      <c r="B200" s="57">
        <v>700</v>
      </c>
      <c r="C200" s="69">
        <v>285</v>
      </c>
      <c r="D200" s="69">
        <v>555</v>
      </c>
      <c r="E200" s="69">
        <v>555</v>
      </c>
    </row>
    <row r="201" spans="1:5" s="70" customFormat="1" ht="12" customHeight="1">
      <c r="A201" s="55" t="s">
        <v>27</v>
      </c>
      <c r="B201" s="57">
        <v>9999</v>
      </c>
      <c r="C201" s="69">
        <f>SUM(C192,C195,C198:C200)</f>
        <v>47116</v>
      </c>
      <c r="D201" s="69">
        <f>SUM(D192,D195,D198:D200)</f>
        <v>53349</v>
      </c>
      <c r="E201" s="69">
        <f>SUM(E192,E195,E198:E200)</f>
        <v>46451</v>
      </c>
    </row>
    <row r="202" spans="1:5" ht="12" customHeight="1">
      <c r="A202" s="55"/>
      <c r="B202" s="57"/>
      <c r="C202" s="69"/>
      <c r="D202" s="60"/>
      <c r="E202" s="60"/>
    </row>
    <row r="203" spans="1:5" s="70" customFormat="1" ht="12" customHeight="1">
      <c r="A203" s="55" t="s">
        <v>76</v>
      </c>
      <c r="B203" s="57"/>
      <c r="C203" s="71">
        <f>SUM(C126,C144,C177,C189,C201)</f>
        <v>8050880</v>
      </c>
      <c r="D203" s="71">
        <f>SUM(D126,D144,D177,D189,D201)</f>
        <v>8487362</v>
      </c>
      <c r="E203" s="71">
        <f>SUM(E126,E144,E177,E189,E201)</f>
        <v>6015680</v>
      </c>
    </row>
    <row r="204" spans="1:5" ht="12" customHeight="1">
      <c r="A204" s="55"/>
      <c r="B204" s="57"/>
      <c r="C204" s="69"/>
      <c r="D204" s="60"/>
      <c r="E204" s="60"/>
    </row>
    <row r="205" spans="1:5" ht="12" customHeight="1">
      <c r="A205" s="55" t="s">
        <v>77</v>
      </c>
      <c r="B205" s="57"/>
      <c r="C205" s="69"/>
      <c r="D205" s="60"/>
      <c r="E205" s="60"/>
    </row>
    <row r="206" spans="1:5" ht="12" customHeight="1">
      <c r="A206" s="55"/>
      <c r="B206" s="57"/>
      <c r="C206" s="69"/>
      <c r="D206" s="60"/>
      <c r="E206" s="60"/>
    </row>
    <row r="207" spans="1:5" ht="12" customHeight="1">
      <c r="A207" s="55" t="s">
        <v>78</v>
      </c>
      <c r="B207" s="57" t="s">
        <v>79</v>
      </c>
      <c r="C207" s="69"/>
      <c r="D207" s="60"/>
      <c r="E207" s="60"/>
    </row>
    <row r="208" spans="1:5" ht="12" customHeight="1">
      <c r="A208" s="54"/>
      <c r="B208" s="51"/>
      <c r="C208" s="69"/>
      <c r="D208" s="60"/>
      <c r="E208" s="60"/>
    </row>
    <row r="209" spans="1:5" s="70" customFormat="1" ht="12" customHeight="1">
      <c r="A209" s="55" t="s">
        <v>80</v>
      </c>
      <c r="B209" s="57">
        <v>4300</v>
      </c>
      <c r="C209" s="71">
        <f>SUM(C210)</f>
        <v>513500</v>
      </c>
      <c r="D209" s="71">
        <f>SUM(D210)</f>
        <v>513500</v>
      </c>
      <c r="E209" s="71">
        <f>SUM(E210)</f>
        <v>383723</v>
      </c>
    </row>
    <row r="210" spans="1:5" ht="12" customHeight="1">
      <c r="A210" s="54" t="s">
        <v>81</v>
      </c>
      <c r="B210" s="51">
        <v>4302</v>
      </c>
      <c r="C210" s="68">
        <v>513500</v>
      </c>
      <c r="D210" s="68">
        <v>513500</v>
      </c>
      <c r="E210" s="60">
        <v>383723</v>
      </c>
    </row>
    <row r="211" spans="1:5" ht="12" customHeight="1">
      <c r="A211" s="55" t="s">
        <v>27</v>
      </c>
      <c r="B211" s="51"/>
      <c r="C211" s="69"/>
      <c r="D211" s="60"/>
      <c r="E211" s="60"/>
    </row>
    <row r="212" spans="1:5" s="70" customFormat="1" ht="12" customHeight="1">
      <c r="A212" s="55" t="s">
        <v>82</v>
      </c>
      <c r="B212" s="57">
        <v>5500</v>
      </c>
      <c r="C212" s="69">
        <v>75000</v>
      </c>
      <c r="D212" s="69">
        <v>75000</v>
      </c>
      <c r="E212" s="71">
        <v>68822</v>
      </c>
    </row>
    <row r="213" spans="1:5" s="70" customFormat="1" ht="12" customHeight="1">
      <c r="A213" s="55" t="s">
        <v>83</v>
      </c>
      <c r="B213" s="57">
        <v>9999</v>
      </c>
      <c r="C213" s="71">
        <f>SUM(C209,C212)</f>
        <v>588500</v>
      </c>
      <c r="D213" s="71">
        <f>SUM(D209,D212)</f>
        <v>588500</v>
      </c>
      <c r="E213" s="71">
        <f>SUM(E209,E212)</f>
        <v>452545</v>
      </c>
    </row>
    <row r="214" spans="1:5" ht="12" customHeight="1">
      <c r="A214" s="55" t="s">
        <v>84</v>
      </c>
      <c r="B214" s="57" t="s">
        <v>85</v>
      </c>
      <c r="C214" s="69"/>
      <c r="D214" s="60"/>
      <c r="E214" s="60"/>
    </row>
    <row r="215" spans="1:5" ht="12" customHeight="1">
      <c r="A215" s="54"/>
      <c r="B215" s="51"/>
      <c r="C215" s="69"/>
      <c r="D215" s="60"/>
      <c r="E215" s="60"/>
    </row>
    <row r="216" spans="1:5" s="70" customFormat="1" ht="12" customHeight="1">
      <c r="A216" s="55" t="s">
        <v>80</v>
      </c>
      <c r="B216" s="57">
        <v>4300</v>
      </c>
      <c r="C216" s="71">
        <f>SUM(C217)</f>
        <v>398475</v>
      </c>
      <c r="D216" s="71">
        <f>SUM(D217)</f>
        <v>398475</v>
      </c>
      <c r="E216" s="71">
        <f>SUM(E217)</f>
        <v>358627</v>
      </c>
    </row>
    <row r="217" spans="1:5" ht="12" customHeight="1">
      <c r="A217" s="54" t="s">
        <v>81</v>
      </c>
      <c r="B217" s="51">
        <v>4302</v>
      </c>
      <c r="C217" s="68">
        <v>398475</v>
      </c>
      <c r="D217" s="68">
        <v>398475</v>
      </c>
      <c r="E217" s="60">
        <v>358627</v>
      </c>
    </row>
    <row r="218" spans="1:5" s="70" customFormat="1" ht="12" customHeight="1">
      <c r="A218" s="55" t="s">
        <v>27</v>
      </c>
      <c r="B218" s="57">
        <v>9999</v>
      </c>
      <c r="C218" s="71">
        <f>SUM(C216)</f>
        <v>398475</v>
      </c>
      <c r="D218" s="71">
        <f>SUM(D216)</f>
        <v>398475</v>
      </c>
      <c r="E218" s="71">
        <f>SUM(E216)</f>
        <v>358627</v>
      </c>
    </row>
    <row r="219" spans="1:5" ht="12" customHeight="1">
      <c r="A219" s="54"/>
      <c r="B219" s="51" t="s">
        <v>31</v>
      </c>
      <c r="C219" s="69"/>
      <c r="D219" s="60"/>
      <c r="E219" s="60"/>
    </row>
    <row r="220" spans="1:5" ht="12" customHeight="1">
      <c r="A220" s="55" t="s">
        <v>86</v>
      </c>
      <c r="B220" s="57" t="s">
        <v>87</v>
      </c>
      <c r="C220" s="69"/>
      <c r="D220" s="60"/>
      <c r="E220" s="60"/>
    </row>
    <row r="221" spans="1:5" s="70" customFormat="1" ht="12" customHeight="1">
      <c r="A221" s="55" t="s">
        <v>80</v>
      </c>
      <c r="B221" s="57">
        <v>4300</v>
      </c>
      <c r="C221" s="71">
        <f>SUM(C222)</f>
        <v>126208</v>
      </c>
      <c r="D221" s="71">
        <f>SUM(D222)</f>
        <v>126208</v>
      </c>
      <c r="E221" s="71">
        <f>SUM(E222)</f>
        <v>94311</v>
      </c>
    </row>
    <row r="222" spans="1:5" ht="12" customHeight="1">
      <c r="A222" s="54" t="s">
        <v>81</v>
      </c>
      <c r="B222" s="51">
        <v>4302</v>
      </c>
      <c r="C222" s="68">
        <v>126208</v>
      </c>
      <c r="D222" s="68">
        <v>126208</v>
      </c>
      <c r="E222" s="60">
        <v>94311</v>
      </c>
    </row>
    <row r="223" spans="1:5" s="70" customFormat="1" ht="12" customHeight="1">
      <c r="A223" s="55" t="s">
        <v>27</v>
      </c>
      <c r="B223" s="57">
        <v>9999</v>
      </c>
      <c r="C223" s="69">
        <v>126208</v>
      </c>
      <c r="D223" s="71">
        <f>SUM(D221)</f>
        <v>126208</v>
      </c>
      <c r="E223" s="71">
        <f>SUM(E221)</f>
        <v>94311</v>
      </c>
    </row>
    <row r="224" spans="1:5" ht="12" customHeight="1">
      <c r="A224" s="54"/>
      <c r="B224" s="51" t="s">
        <v>31</v>
      </c>
      <c r="C224" s="69"/>
      <c r="D224" s="60"/>
      <c r="E224" s="60"/>
    </row>
    <row r="225" spans="1:5" ht="12" customHeight="1">
      <c r="A225" s="55" t="s">
        <v>88</v>
      </c>
      <c r="B225" s="57" t="s">
        <v>89</v>
      </c>
      <c r="C225" s="69"/>
      <c r="D225" s="60"/>
      <c r="E225" s="60"/>
    </row>
    <row r="226" spans="1:5" ht="12" customHeight="1">
      <c r="A226" s="54"/>
      <c r="B226" s="51"/>
      <c r="C226" s="69"/>
      <c r="D226" s="60"/>
      <c r="E226" s="60"/>
    </row>
    <row r="227" spans="1:5" s="70" customFormat="1" ht="12" customHeight="1">
      <c r="A227" s="55" t="s">
        <v>80</v>
      </c>
      <c r="B227" s="57">
        <v>4300</v>
      </c>
      <c r="C227" s="71">
        <f>SUM(C228)</f>
        <v>1488060</v>
      </c>
      <c r="D227" s="71">
        <f>SUM(D228)</f>
        <v>1488060</v>
      </c>
      <c r="E227" s="71">
        <f>SUM(E228)</f>
        <v>1111982</v>
      </c>
    </row>
    <row r="228" spans="1:5" ht="12" customHeight="1">
      <c r="A228" s="54" t="s">
        <v>81</v>
      </c>
      <c r="B228" s="51">
        <v>4302</v>
      </c>
      <c r="C228" s="68">
        <v>1488060</v>
      </c>
      <c r="D228" s="68">
        <v>1488060</v>
      </c>
      <c r="E228" s="60">
        <v>1111982</v>
      </c>
    </row>
    <row r="229" spans="1:5" s="70" customFormat="1" ht="12" customHeight="1">
      <c r="A229" s="55" t="s">
        <v>27</v>
      </c>
      <c r="B229" s="57">
        <v>9999</v>
      </c>
      <c r="C229" s="69">
        <v>1488060</v>
      </c>
      <c r="D229" s="71">
        <f>SUM(D227)</f>
        <v>1488060</v>
      </c>
      <c r="E229" s="71">
        <f>SUM(E227)</f>
        <v>1111982</v>
      </c>
    </row>
    <row r="230" spans="1:5" ht="12" customHeight="1">
      <c r="A230" s="54"/>
      <c r="B230" s="51" t="s">
        <v>31</v>
      </c>
      <c r="C230" s="69"/>
      <c r="D230" s="60"/>
      <c r="E230" s="60"/>
    </row>
    <row r="231" spans="1:5" ht="12" customHeight="1">
      <c r="A231" s="55" t="s">
        <v>90</v>
      </c>
      <c r="B231" s="57" t="s">
        <v>91</v>
      </c>
      <c r="C231" s="69"/>
      <c r="D231" s="60"/>
      <c r="E231" s="60"/>
    </row>
    <row r="232" spans="1:5" s="70" customFormat="1" ht="12" customHeight="1">
      <c r="A232" s="55" t="s">
        <v>18</v>
      </c>
      <c r="B232" s="57">
        <v>100</v>
      </c>
      <c r="C232" s="69">
        <f>SUM(C233:C233)</f>
        <v>336813</v>
      </c>
      <c r="D232" s="69">
        <f>SUM(D233:D233)</f>
        <v>335604</v>
      </c>
      <c r="E232" s="69">
        <f>SUM(E233:E233)</f>
        <v>227806</v>
      </c>
    </row>
    <row r="233" spans="1:5" ht="12" customHeight="1">
      <c r="A233" s="54" t="s">
        <v>19</v>
      </c>
      <c r="B233" s="51">
        <v>101</v>
      </c>
      <c r="C233" s="68">
        <v>336813</v>
      </c>
      <c r="D233" s="68">
        <v>335604</v>
      </c>
      <c r="E233" s="68">
        <v>227806</v>
      </c>
    </row>
    <row r="234" spans="1:5" s="70" customFormat="1" ht="12" customHeight="1">
      <c r="A234" s="55" t="s">
        <v>22</v>
      </c>
      <c r="B234" s="57">
        <v>200</v>
      </c>
      <c r="C234" s="69">
        <f>SUM(C235:C237)</f>
        <v>13236</v>
      </c>
      <c r="D234" s="69">
        <f>SUM(D235:D237)</f>
        <v>14445</v>
      </c>
      <c r="E234" s="69">
        <f>SUM(E235:E237)</f>
        <v>12966</v>
      </c>
    </row>
    <row r="235" spans="1:5" ht="12" customHeight="1">
      <c r="A235" s="54" t="s">
        <v>23</v>
      </c>
      <c r="B235" s="51">
        <v>201</v>
      </c>
      <c r="C235" s="68">
        <v>13236</v>
      </c>
      <c r="D235" s="68">
        <v>12545</v>
      </c>
      <c r="E235" s="68">
        <v>11066</v>
      </c>
    </row>
    <row r="236" spans="1:5" ht="12" customHeight="1">
      <c r="A236" s="54" t="s">
        <v>55</v>
      </c>
      <c r="B236" s="51">
        <v>208</v>
      </c>
      <c r="C236" s="68"/>
      <c r="D236" s="68">
        <v>838</v>
      </c>
      <c r="E236" s="68">
        <v>838</v>
      </c>
    </row>
    <row r="237" spans="1:5" ht="12" customHeight="1">
      <c r="A237" s="54" t="s">
        <v>261</v>
      </c>
      <c r="B237" s="51">
        <v>209</v>
      </c>
      <c r="C237" s="68"/>
      <c r="D237" s="68">
        <v>1062</v>
      </c>
      <c r="E237" s="68">
        <v>1062</v>
      </c>
    </row>
    <row r="238" spans="1:5" s="70" customFormat="1" ht="12" customHeight="1">
      <c r="A238" s="55" t="s">
        <v>24</v>
      </c>
      <c r="B238" s="57">
        <v>300</v>
      </c>
      <c r="C238" s="69">
        <v>97492</v>
      </c>
      <c r="D238" s="69">
        <v>97492</v>
      </c>
      <c r="E238" s="69">
        <v>63164</v>
      </c>
    </row>
    <row r="239" spans="1:5" s="70" customFormat="1" ht="12" customHeight="1">
      <c r="A239" s="55" t="s">
        <v>25</v>
      </c>
      <c r="B239" s="57">
        <v>500</v>
      </c>
      <c r="C239" s="69">
        <v>16021</v>
      </c>
      <c r="D239" s="69">
        <v>16021</v>
      </c>
      <c r="E239" s="69">
        <v>11390</v>
      </c>
    </row>
    <row r="240" spans="1:5" s="70" customFormat="1" ht="12" customHeight="1">
      <c r="A240" s="55" t="s">
        <v>26</v>
      </c>
      <c r="B240" s="57">
        <v>700</v>
      </c>
      <c r="C240" s="69">
        <v>2400</v>
      </c>
      <c r="D240" s="69">
        <v>2400</v>
      </c>
      <c r="E240" s="69">
        <v>1779</v>
      </c>
    </row>
    <row r="241" spans="1:5" s="70" customFormat="1" ht="12" customHeight="1">
      <c r="A241" s="55" t="s">
        <v>27</v>
      </c>
      <c r="B241" s="57">
        <v>9999</v>
      </c>
      <c r="C241" s="69">
        <f>SUM(C232,C234,C238:C240)</f>
        <v>465962</v>
      </c>
      <c r="D241" s="69">
        <f>SUM(D232,D234,D238:D240)</f>
        <v>465962</v>
      </c>
      <c r="E241" s="69">
        <f>SUM(E232,E234,E238:E240)</f>
        <v>317105</v>
      </c>
    </row>
    <row r="242" spans="1:5" s="70" customFormat="1" ht="12" customHeight="1">
      <c r="A242" s="55"/>
      <c r="B242" s="57"/>
      <c r="C242" s="69"/>
      <c r="D242" s="69"/>
      <c r="E242" s="69"/>
    </row>
    <row r="243" spans="1:5" ht="12" customHeight="1">
      <c r="A243" s="55" t="s">
        <v>92</v>
      </c>
      <c r="B243" s="57" t="s">
        <v>93</v>
      </c>
      <c r="C243" s="69"/>
      <c r="D243" s="60"/>
      <c r="E243" s="60"/>
    </row>
    <row r="244" spans="1:5" s="70" customFormat="1" ht="12" customHeight="1">
      <c r="A244" s="55" t="s">
        <v>18</v>
      </c>
      <c r="B244" s="57">
        <v>100</v>
      </c>
      <c r="C244" s="69">
        <f>SUM(C245:C245)</f>
        <v>107987</v>
      </c>
      <c r="D244" s="69">
        <f>SUM(D245:D245)</f>
        <v>107584</v>
      </c>
      <c r="E244" s="69">
        <f>SUM(E245:E245)</f>
        <v>69613</v>
      </c>
    </row>
    <row r="245" spans="1:5" ht="12" customHeight="1">
      <c r="A245" s="54" t="s">
        <v>19</v>
      </c>
      <c r="B245" s="51">
        <v>101</v>
      </c>
      <c r="C245" s="68">
        <v>107987</v>
      </c>
      <c r="D245" s="68">
        <v>107584</v>
      </c>
      <c r="E245" s="68">
        <v>69613</v>
      </c>
    </row>
    <row r="246" spans="1:5" s="70" customFormat="1" ht="12" customHeight="1">
      <c r="A246" s="55" t="s">
        <v>22</v>
      </c>
      <c r="B246" s="57">
        <v>200</v>
      </c>
      <c r="C246" s="69">
        <f>SUM(C247:C248)</f>
        <v>0</v>
      </c>
      <c r="D246" s="69">
        <f>SUM(D247:D248)</f>
        <v>519</v>
      </c>
      <c r="E246" s="69">
        <f>SUM(E247:E248)</f>
        <v>419</v>
      </c>
    </row>
    <row r="247" spans="1:5" ht="12" customHeight="1">
      <c r="A247" s="54" t="s">
        <v>23</v>
      </c>
      <c r="B247" s="51">
        <v>201</v>
      </c>
      <c r="C247" s="68"/>
      <c r="D247" s="68">
        <v>100</v>
      </c>
      <c r="E247" s="68">
        <v>0</v>
      </c>
    </row>
    <row r="248" spans="1:5" ht="12" customHeight="1">
      <c r="A248" s="54" t="s">
        <v>261</v>
      </c>
      <c r="B248" s="51">
        <v>209</v>
      </c>
      <c r="C248" s="68"/>
      <c r="D248" s="68">
        <v>419</v>
      </c>
      <c r="E248" s="68">
        <v>419</v>
      </c>
    </row>
    <row r="249" spans="1:5" s="70" customFormat="1" ht="12" customHeight="1">
      <c r="A249" s="55" t="s">
        <v>24</v>
      </c>
      <c r="B249" s="57">
        <v>300</v>
      </c>
      <c r="C249" s="69">
        <v>29482</v>
      </c>
      <c r="D249" s="69">
        <v>29366</v>
      </c>
      <c r="E249" s="69">
        <v>19609</v>
      </c>
    </row>
    <row r="250" spans="1:5" s="70" customFormat="1" ht="12" customHeight="1">
      <c r="A250" s="55" t="s">
        <v>25</v>
      </c>
      <c r="B250" s="57">
        <v>500</v>
      </c>
      <c r="C250" s="69">
        <v>4860</v>
      </c>
      <c r="D250" s="69">
        <v>4860</v>
      </c>
      <c r="E250" s="69">
        <v>3317</v>
      </c>
    </row>
    <row r="251" spans="1:5" s="70" customFormat="1" ht="12" customHeight="1">
      <c r="A251" s="55" t="s">
        <v>26</v>
      </c>
      <c r="B251" s="57">
        <v>700</v>
      </c>
      <c r="C251" s="69">
        <v>430</v>
      </c>
      <c r="D251" s="69">
        <v>430</v>
      </c>
      <c r="E251" s="69">
        <v>309</v>
      </c>
    </row>
    <row r="252" spans="1:5" s="75" customFormat="1" ht="12" customHeight="1">
      <c r="A252" s="55" t="s">
        <v>34</v>
      </c>
      <c r="B252" s="57">
        <v>1000</v>
      </c>
      <c r="C252" s="92">
        <f>SUM(C253:C258)</f>
        <v>22310</v>
      </c>
      <c r="D252" s="92">
        <f>SUM(D253:D258)</f>
        <v>27910</v>
      </c>
      <c r="E252" s="92">
        <f>SUM(E253:E258)</f>
        <v>7941</v>
      </c>
    </row>
    <row r="253" spans="1:5" s="73" customFormat="1" ht="12" customHeight="1">
      <c r="A253" s="54" t="s">
        <v>65</v>
      </c>
      <c r="B253" s="51">
        <v>1012</v>
      </c>
      <c r="C253" s="86">
        <v>6000</v>
      </c>
      <c r="D253" s="86">
        <v>11538</v>
      </c>
      <c r="E253" s="72">
        <v>5538</v>
      </c>
    </row>
    <row r="254" spans="1:5" s="73" customFormat="1" ht="12" customHeight="1">
      <c r="A254" s="54" t="s">
        <v>35</v>
      </c>
      <c r="B254" s="51">
        <v>1013</v>
      </c>
      <c r="C254" s="86">
        <v>7000</v>
      </c>
      <c r="D254" s="86">
        <v>7000</v>
      </c>
      <c r="E254" s="72">
        <v>0</v>
      </c>
    </row>
    <row r="255" spans="1:5" s="73" customFormat="1" ht="12" customHeight="1">
      <c r="A255" s="54" t="s">
        <v>36</v>
      </c>
      <c r="B255" s="51">
        <v>1015</v>
      </c>
      <c r="C255" s="86">
        <v>5070</v>
      </c>
      <c r="D255" s="86">
        <v>5053</v>
      </c>
      <c r="E255" s="72">
        <v>0</v>
      </c>
    </row>
    <row r="256" spans="1:5" s="73" customFormat="1" ht="12" customHeight="1">
      <c r="A256" s="54" t="s">
        <v>61</v>
      </c>
      <c r="B256" s="51">
        <v>1020</v>
      </c>
      <c r="C256" s="86">
        <v>1000</v>
      </c>
      <c r="D256" s="86">
        <v>1000</v>
      </c>
      <c r="E256" s="72">
        <v>212</v>
      </c>
    </row>
    <row r="257" spans="1:5" s="73" customFormat="1" ht="12" customHeight="1">
      <c r="A257" s="54" t="s">
        <v>62</v>
      </c>
      <c r="B257" s="51">
        <v>1091</v>
      </c>
      <c r="C257" s="86">
        <v>3240</v>
      </c>
      <c r="D257" s="86">
        <v>3240</v>
      </c>
      <c r="E257" s="72">
        <v>2129</v>
      </c>
    </row>
    <row r="258" spans="1:5" s="73" customFormat="1" ht="12" customHeight="1">
      <c r="A258" s="54" t="s">
        <v>41</v>
      </c>
      <c r="B258" s="51">
        <v>1098</v>
      </c>
      <c r="C258" s="86"/>
      <c r="D258" s="86">
        <v>79</v>
      </c>
      <c r="E258" s="72">
        <v>62</v>
      </c>
    </row>
    <row r="259" spans="1:5" s="70" customFormat="1" ht="12" customHeight="1">
      <c r="A259" s="55" t="s">
        <v>27</v>
      </c>
      <c r="B259" s="57">
        <v>9999</v>
      </c>
      <c r="C259" s="69">
        <f>SUM(C244,C246,C249:C252)</f>
        <v>165069</v>
      </c>
      <c r="D259" s="69">
        <f>SUM(D244,D246,D249:D252)</f>
        <v>170669</v>
      </c>
      <c r="E259" s="69">
        <f>SUM(E244,E246,E249:E252)</f>
        <v>101208</v>
      </c>
    </row>
    <row r="260" spans="1:5" ht="12" customHeight="1">
      <c r="A260" s="54"/>
      <c r="B260" s="51"/>
      <c r="C260" s="69"/>
      <c r="D260" s="60"/>
      <c r="E260" s="60"/>
    </row>
    <row r="261" spans="1:5" s="70" customFormat="1" ht="12" customHeight="1">
      <c r="A261" s="76" t="s">
        <v>94</v>
      </c>
      <c r="B261" s="35"/>
      <c r="C261" s="144">
        <f>SUM(C213,C218,C223,C229,C241,C259)</f>
        <v>3232274</v>
      </c>
      <c r="D261" s="144">
        <f>SUM(D213,D218,D223,D229,D241,D259)</f>
        <v>3237874</v>
      </c>
      <c r="E261" s="144">
        <f>SUM(E213,E218,E223,E229,E241,E259)</f>
        <v>2435778</v>
      </c>
    </row>
    <row r="262" spans="1:5" ht="12" customHeight="1">
      <c r="A262" s="140"/>
      <c r="B262" s="141"/>
      <c r="C262" s="145"/>
      <c r="D262" s="146"/>
      <c r="E262" s="146"/>
    </row>
    <row r="263" spans="1:5" ht="12" customHeight="1">
      <c r="A263" s="140"/>
      <c r="B263" s="141"/>
      <c r="C263" s="145"/>
      <c r="D263" s="146"/>
      <c r="E263" s="146"/>
    </row>
    <row r="264" spans="1:5" ht="12" customHeight="1">
      <c r="A264" s="140"/>
      <c r="B264" s="141"/>
      <c r="C264" s="145"/>
      <c r="D264" s="146"/>
      <c r="E264" s="146"/>
    </row>
    <row r="265" spans="1:5" ht="12" customHeight="1">
      <c r="A265" s="140"/>
      <c r="B265" s="141"/>
      <c r="C265" s="145"/>
      <c r="D265" s="146"/>
      <c r="E265" s="146"/>
    </row>
    <row r="266" spans="1:5" s="73" customFormat="1" ht="12" customHeight="1">
      <c r="A266" s="55" t="s">
        <v>95</v>
      </c>
      <c r="B266" s="57"/>
      <c r="C266" s="89"/>
      <c r="D266" s="72"/>
      <c r="E266" s="72"/>
    </row>
    <row r="267" spans="1:5" s="73" customFormat="1" ht="12" customHeight="1">
      <c r="A267" s="55" t="s">
        <v>96</v>
      </c>
      <c r="B267" s="57"/>
      <c r="C267" s="89"/>
      <c r="D267" s="72"/>
      <c r="E267" s="72"/>
    </row>
    <row r="268" spans="1:5" s="73" customFormat="1" ht="12" customHeight="1">
      <c r="A268" s="55"/>
      <c r="B268" s="57"/>
      <c r="C268" s="89"/>
      <c r="D268" s="72"/>
      <c r="E268" s="72"/>
    </row>
    <row r="269" spans="1:5" s="73" customFormat="1" ht="12" customHeight="1">
      <c r="A269" s="55" t="s">
        <v>97</v>
      </c>
      <c r="B269" s="57" t="s">
        <v>98</v>
      </c>
      <c r="C269" s="89"/>
      <c r="D269" s="72"/>
      <c r="E269" s="72"/>
    </row>
    <row r="270" spans="1:5" s="75" customFormat="1" ht="12" customHeight="1">
      <c r="A270" s="55" t="s">
        <v>22</v>
      </c>
      <c r="B270" s="57">
        <v>200</v>
      </c>
      <c r="C270" s="71">
        <f>SUM(C271:C273)</f>
        <v>51525</v>
      </c>
      <c r="D270" s="71">
        <f>SUM(D271:D273)</f>
        <v>524513</v>
      </c>
      <c r="E270" s="71">
        <f>SUM(E271:E273)</f>
        <v>524513</v>
      </c>
    </row>
    <row r="271" spans="1:5" s="73" customFormat="1" ht="12" customHeight="1">
      <c r="A271" s="54" t="s">
        <v>23</v>
      </c>
      <c r="B271" s="51">
        <v>201</v>
      </c>
      <c r="C271" s="86">
        <v>50994</v>
      </c>
      <c r="D271" s="60">
        <v>516827</v>
      </c>
      <c r="E271" s="60">
        <v>516827</v>
      </c>
    </row>
    <row r="272" spans="1:5" s="73" customFormat="1" ht="12" customHeight="1">
      <c r="A272" s="54" t="s">
        <v>99</v>
      </c>
      <c r="B272" s="51">
        <v>208</v>
      </c>
      <c r="C272" s="86">
        <v>531</v>
      </c>
      <c r="D272" s="60">
        <v>2555</v>
      </c>
      <c r="E272" s="72">
        <v>2555</v>
      </c>
    </row>
    <row r="273" spans="1:5" s="73" customFormat="1" ht="12" customHeight="1">
      <c r="A273" s="54" t="s">
        <v>261</v>
      </c>
      <c r="B273" s="51">
        <v>209</v>
      </c>
      <c r="C273" s="86"/>
      <c r="D273" s="60">
        <v>5131</v>
      </c>
      <c r="E273" s="72">
        <v>5131</v>
      </c>
    </row>
    <row r="274" spans="1:5" s="75" customFormat="1" ht="12" customHeight="1">
      <c r="A274" s="55" t="s">
        <v>24</v>
      </c>
      <c r="B274" s="57">
        <v>300</v>
      </c>
      <c r="C274" s="89">
        <v>11670</v>
      </c>
      <c r="D274" s="71">
        <v>131963</v>
      </c>
      <c r="E274" s="71">
        <v>131963</v>
      </c>
    </row>
    <row r="275" spans="1:5" s="75" customFormat="1" ht="12" customHeight="1">
      <c r="A275" s="55" t="s">
        <v>25</v>
      </c>
      <c r="B275" s="57">
        <v>500</v>
      </c>
      <c r="C275" s="89">
        <v>1908</v>
      </c>
      <c r="D275" s="71">
        <v>24706</v>
      </c>
      <c r="E275" s="71">
        <v>24706</v>
      </c>
    </row>
    <row r="276" spans="1:5" s="75" customFormat="1" ht="12" customHeight="1">
      <c r="A276" s="55" t="s">
        <v>26</v>
      </c>
      <c r="B276" s="57">
        <v>700</v>
      </c>
      <c r="C276" s="89">
        <v>340</v>
      </c>
      <c r="D276" s="71">
        <v>6290</v>
      </c>
      <c r="E276" s="71">
        <v>6290</v>
      </c>
    </row>
    <row r="277" spans="1:5" s="75" customFormat="1" ht="12" customHeight="1">
      <c r="A277" s="55" t="s">
        <v>42</v>
      </c>
      <c r="B277" s="57">
        <v>9999</v>
      </c>
      <c r="C277" s="74">
        <f>SUM(C270,C274:C276)</f>
        <v>65443</v>
      </c>
      <c r="D277" s="74">
        <f>SUM(D270,D274:D276)</f>
        <v>687472</v>
      </c>
      <c r="E277" s="74">
        <f>SUM(E270,E274:E276)</f>
        <v>687472</v>
      </c>
    </row>
    <row r="278" spans="1:5" s="73" customFormat="1" ht="12" customHeight="1">
      <c r="A278" s="54"/>
      <c r="B278" s="51"/>
      <c r="C278" s="89"/>
      <c r="D278" s="72"/>
      <c r="E278" s="72"/>
    </row>
    <row r="279" spans="1:5" ht="12" customHeight="1">
      <c r="A279" s="55" t="s">
        <v>100</v>
      </c>
      <c r="B279" s="57" t="s">
        <v>101</v>
      </c>
      <c r="C279" s="69"/>
      <c r="D279" s="60"/>
      <c r="E279" s="60"/>
    </row>
    <row r="280" spans="1:5" s="70" customFormat="1" ht="12" customHeight="1">
      <c r="A280" s="55" t="s">
        <v>18</v>
      </c>
      <c r="B280" s="57">
        <v>100</v>
      </c>
      <c r="C280" s="69">
        <v>89091</v>
      </c>
      <c r="D280" s="69">
        <f>SUM(D281:D281)</f>
        <v>89091</v>
      </c>
      <c r="E280" s="69">
        <f>SUM(E281:E281)</f>
        <v>64402</v>
      </c>
    </row>
    <row r="281" spans="1:5" ht="12" customHeight="1">
      <c r="A281" s="54" t="s">
        <v>19</v>
      </c>
      <c r="B281" s="51">
        <v>101</v>
      </c>
      <c r="C281" s="68">
        <v>89091</v>
      </c>
      <c r="D281" s="68">
        <v>89091</v>
      </c>
      <c r="E281" s="68">
        <v>64402</v>
      </c>
    </row>
    <row r="282" spans="1:5" s="70" customFormat="1" ht="12" customHeight="1">
      <c r="A282" s="55" t="s">
        <v>22</v>
      </c>
      <c r="B282" s="57">
        <v>200</v>
      </c>
      <c r="C282" s="69">
        <f>SUM(C283:C285)</f>
        <v>6681</v>
      </c>
      <c r="D282" s="69">
        <f>SUM(D283:D285)</f>
        <v>6681</v>
      </c>
      <c r="E282" s="69">
        <f>SUM(E283:E285)</f>
        <v>4030</v>
      </c>
    </row>
    <row r="283" spans="1:5" ht="12" customHeight="1">
      <c r="A283" s="54" t="s">
        <v>23</v>
      </c>
      <c r="B283" s="51">
        <v>201</v>
      </c>
      <c r="C283" s="68">
        <v>6681</v>
      </c>
      <c r="D283" s="68">
        <v>5527</v>
      </c>
      <c r="E283" s="68">
        <v>2876</v>
      </c>
    </row>
    <row r="284" spans="1:5" ht="12" customHeight="1">
      <c r="A284" s="54" t="s">
        <v>55</v>
      </c>
      <c r="B284" s="51">
        <v>208</v>
      </c>
      <c r="C284" s="68"/>
      <c r="D284" s="68">
        <v>872</v>
      </c>
      <c r="E284" s="68">
        <v>872</v>
      </c>
    </row>
    <row r="285" spans="1:5" ht="12" customHeight="1">
      <c r="A285" s="54" t="s">
        <v>56</v>
      </c>
      <c r="B285" s="51">
        <v>209</v>
      </c>
      <c r="C285" s="69"/>
      <c r="D285" s="68">
        <v>282</v>
      </c>
      <c r="E285" s="68">
        <v>282</v>
      </c>
    </row>
    <row r="286" spans="1:5" s="70" customFormat="1" ht="12" customHeight="1">
      <c r="A286" s="55" t="s">
        <v>24</v>
      </c>
      <c r="B286" s="57">
        <v>300</v>
      </c>
      <c r="C286" s="69">
        <v>26159</v>
      </c>
      <c r="D286" s="69">
        <v>26159</v>
      </c>
      <c r="E286" s="69">
        <v>17537</v>
      </c>
    </row>
    <row r="287" spans="1:5" s="70" customFormat="1" ht="12" customHeight="1">
      <c r="A287" s="55" t="s">
        <v>25</v>
      </c>
      <c r="B287" s="57">
        <v>500</v>
      </c>
      <c r="C287" s="69">
        <v>4310</v>
      </c>
      <c r="D287" s="69">
        <v>4310</v>
      </c>
      <c r="E287" s="69">
        <v>3026</v>
      </c>
    </row>
    <row r="288" spans="1:5" s="70" customFormat="1" ht="12" customHeight="1">
      <c r="A288" s="55" t="s">
        <v>26</v>
      </c>
      <c r="B288" s="57">
        <v>700</v>
      </c>
      <c r="C288" s="69">
        <v>370</v>
      </c>
      <c r="D288" s="69">
        <v>370</v>
      </c>
      <c r="E288" s="69">
        <v>361</v>
      </c>
    </row>
    <row r="289" spans="1:5" s="75" customFormat="1" ht="12" customHeight="1">
      <c r="A289" s="55" t="s">
        <v>34</v>
      </c>
      <c r="B289" s="57">
        <v>1000</v>
      </c>
      <c r="C289" s="74">
        <f>SUM(C290:C299)</f>
        <v>199074</v>
      </c>
      <c r="D289" s="74">
        <f>SUM(D290:D299)</f>
        <v>199074</v>
      </c>
      <c r="E289" s="74">
        <f>SUM(E290:E299)</f>
        <v>82387</v>
      </c>
    </row>
    <row r="290" spans="1:5" s="73" customFormat="1" ht="12" customHeight="1">
      <c r="A290" s="54" t="s">
        <v>102</v>
      </c>
      <c r="B290" s="51">
        <v>1011</v>
      </c>
      <c r="C290" s="86">
        <v>70000</v>
      </c>
      <c r="D290" s="86">
        <v>70000</v>
      </c>
      <c r="E290" s="72">
        <v>41985</v>
      </c>
    </row>
    <row r="291" spans="1:5" s="73" customFormat="1" ht="12" customHeight="1">
      <c r="A291" s="54" t="s">
        <v>65</v>
      </c>
      <c r="B291" s="51">
        <v>1012</v>
      </c>
      <c r="C291" s="86">
        <v>1000</v>
      </c>
      <c r="D291" s="86">
        <v>1000</v>
      </c>
      <c r="E291" s="72">
        <v>75</v>
      </c>
    </row>
    <row r="292" spans="1:5" s="73" customFormat="1" ht="12" customHeight="1">
      <c r="A292" s="54" t="s">
        <v>35</v>
      </c>
      <c r="B292" s="51">
        <v>1013</v>
      </c>
      <c r="C292" s="86">
        <v>2910</v>
      </c>
      <c r="D292" s="86">
        <v>2910</v>
      </c>
      <c r="E292" s="72">
        <v>0</v>
      </c>
    </row>
    <row r="293" spans="1:5" s="73" customFormat="1" ht="12" customHeight="1">
      <c r="A293" s="54" t="s">
        <v>36</v>
      </c>
      <c r="B293" s="51">
        <v>1015</v>
      </c>
      <c r="C293" s="86">
        <v>3000</v>
      </c>
      <c r="D293" s="86">
        <v>4063</v>
      </c>
      <c r="E293" s="72">
        <v>4063</v>
      </c>
    </row>
    <row r="294" spans="1:5" s="73" customFormat="1" ht="12" customHeight="1">
      <c r="A294" s="54" t="s">
        <v>37</v>
      </c>
      <c r="B294" s="51">
        <v>1016</v>
      </c>
      <c r="C294" s="86">
        <v>114121</v>
      </c>
      <c r="D294" s="86">
        <v>113058</v>
      </c>
      <c r="E294" s="72">
        <v>30666</v>
      </c>
    </row>
    <row r="295" spans="1:5" s="73" customFormat="1" ht="12" customHeight="1">
      <c r="A295" s="54" t="s">
        <v>61</v>
      </c>
      <c r="B295" s="51">
        <v>1020</v>
      </c>
      <c r="C295" s="86">
        <v>4000</v>
      </c>
      <c r="D295" s="86">
        <v>4000</v>
      </c>
      <c r="E295" s="72">
        <v>3056</v>
      </c>
    </row>
    <row r="296" spans="1:5" s="73" customFormat="1" ht="12" customHeight="1">
      <c r="A296" s="54" t="s">
        <v>38</v>
      </c>
      <c r="B296" s="51">
        <v>1030</v>
      </c>
      <c r="C296" s="86">
        <v>1000</v>
      </c>
      <c r="D296" s="86">
        <v>1000</v>
      </c>
      <c r="E296" s="72">
        <v>601</v>
      </c>
    </row>
    <row r="297" spans="1:5" s="73" customFormat="1" ht="12" customHeight="1">
      <c r="A297" s="54" t="s">
        <v>39</v>
      </c>
      <c r="B297" s="51">
        <v>1051</v>
      </c>
      <c r="C297" s="86">
        <v>100</v>
      </c>
      <c r="D297" s="86">
        <v>100</v>
      </c>
      <c r="E297" s="72">
        <v>0</v>
      </c>
    </row>
    <row r="298" spans="1:5" s="73" customFormat="1" ht="12" customHeight="1">
      <c r="A298" s="54" t="s">
        <v>66</v>
      </c>
      <c r="B298" s="51">
        <v>1062</v>
      </c>
      <c r="C298" s="86">
        <v>70</v>
      </c>
      <c r="D298" s="86">
        <v>70</v>
      </c>
      <c r="E298" s="72">
        <v>0</v>
      </c>
    </row>
    <row r="299" spans="1:5" s="73" customFormat="1" ht="12" customHeight="1">
      <c r="A299" s="54" t="s">
        <v>62</v>
      </c>
      <c r="B299" s="51">
        <v>1091</v>
      </c>
      <c r="C299" s="86">
        <v>2873</v>
      </c>
      <c r="D299" s="86">
        <v>2873</v>
      </c>
      <c r="E299" s="72">
        <v>1941</v>
      </c>
    </row>
    <row r="300" spans="1:5" s="70" customFormat="1" ht="12" customHeight="1">
      <c r="A300" s="55" t="s">
        <v>27</v>
      </c>
      <c r="B300" s="57">
        <v>9999</v>
      </c>
      <c r="C300" s="69">
        <f>SUM(C280,C282,C286:C289)</f>
        <v>325685</v>
      </c>
      <c r="D300" s="69">
        <f>SUM(D280,D282,D286:D289)</f>
        <v>325685</v>
      </c>
      <c r="E300" s="69">
        <f>SUM(E280,E282,E286:E289)</f>
        <v>171743</v>
      </c>
    </row>
    <row r="301" spans="1:5" s="70" customFormat="1" ht="12" customHeight="1">
      <c r="A301" s="55"/>
      <c r="B301" s="57"/>
      <c r="C301" s="69"/>
      <c r="D301" s="69"/>
      <c r="E301" s="69"/>
    </row>
    <row r="302" spans="1:5" ht="12" customHeight="1">
      <c r="A302" s="55" t="s">
        <v>103</v>
      </c>
      <c r="B302" s="57" t="s">
        <v>104</v>
      </c>
      <c r="C302" s="69"/>
      <c r="D302" s="60"/>
      <c r="E302" s="60"/>
    </row>
    <row r="303" spans="1:5" s="70" customFormat="1" ht="12" customHeight="1">
      <c r="A303" s="55" t="s">
        <v>18</v>
      </c>
      <c r="B303" s="57">
        <v>100</v>
      </c>
      <c r="C303" s="69">
        <v>246310</v>
      </c>
      <c r="D303" s="69">
        <f>SUM(D304:D304)</f>
        <v>245520</v>
      </c>
      <c r="E303" s="69">
        <f>SUM(E304:E304)</f>
        <v>165017</v>
      </c>
    </row>
    <row r="304" spans="1:5" ht="12" customHeight="1">
      <c r="A304" s="54" t="s">
        <v>19</v>
      </c>
      <c r="B304" s="51">
        <v>101</v>
      </c>
      <c r="C304" s="68">
        <v>246310</v>
      </c>
      <c r="D304" s="68">
        <v>245520</v>
      </c>
      <c r="E304" s="68">
        <v>165017</v>
      </c>
    </row>
    <row r="305" spans="1:5" s="70" customFormat="1" ht="12" customHeight="1">
      <c r="A305" s="55" t="s">
        <v>22</v>
      </c>
      <c r="B305" s="57">
        <v>200</v>
      </c>
      <c r="C305" s="69">
        <f>SUM(C306:C308)</f>
        <v>21005</v>
      </c>
      <c r="D305" s="69">
        <f>SUM(D306:D308)</f>
        <v>21795</v>
      </c>
      <c r="E305" s="69">
        <f>SUM(E306:E308)</f>
        <v>12365</v>
      </c>
    </row>
    <row r="306" spans="1:5" ht="12" customHeight="1">
      <c r="A306" s="54" t="s">
        <v>23</v>
      </c>
      <c r="B306" s="51">
        <v>201</v>
      </c>
      <c r="C306" s="68">
        <v>21005</v>
      </c>
      <c r="D306" s="68">
        <v>20293</v>
      </c>
      <c r="E306" s="68">
        <v>10863</v>
      </c>
    </row>
    <row r="307" spans="1:5" ht="12" customHeight="1">
      <c r="A307" s="54" t="s">
        <v>55</v>
      </c>
      <c r="B307" s="51">
        <v>208</v>
      </c>
      <c r="C307" s="68"/>
      <c r="D307" s="68">
        <v>620</v>
      </c>
      <c r="E307" s="68">
        <v>620</v>
      </c>
    </row>
    <row r="308" spans="1:5" ht="12" customHeight="1">
      <c r="A308" s="54" t="s">
        <v>56</v>
      </c>
      <c r="B308" s="51">
        <v>209</v>
      </c>
      <c r="C308" s="68"/>
      <c r="D308" s="68">
        <v>882</v>
      </c>
      <c r="E308" s="68">
        <v>882</v>
      </c>
    </row>
    <row r="309" spans="1:5" s="70" customFormat="1" ht="12" customHeight="1">
      <c r="A309" s="55" t="s">
        <v>24</v>
      </c>
      <c r="B309" s="57">
        <v>300</v>
      </c>
      <c r="C309" s="69">
        <v>72127</v>
      </c>
      <c r="D309" s="69">
        <v>72127</v>
      </c>
      <c r="E309" s="69">
        <v>45992</v>
      </c>
    </row>
    <row r="310" spans="1:5" s="70" customFormat="1" ht="12" customHeight="1">
      <c r="A310" s="55" t="s">
        <v>25</v>
      </c>
      <c r="B310" s="57">
        <v>500</v>
      </c>
      <c r="C310" s="69">
        <v>12029</v>
      </c>
      <c r="D310" s="69">
        <v>12029</v>
      </c>
      <c r="E310" s="69">
        <v>8235</v>
      </c>
    </row>
    <row r="311" spans="1:5" s="70" customFormat="1" ht="12" customHeight="1">
      <c r="A311" s="55" t="s">
        <v>26</v>
      </c>
      <c r="B311" s="57">
        <v>700</v>
      </c>
      <c r="C311" s="69">
        <v>1919</v>
      </c>
      <c r="D311" s="69">
        <v>1919</v>
      </c>
      <c r="E311" s="69">
        <v>1781</v>
      </c>
    </row>
    <row r="312" spans="1:5" s="75" customFormat="1" ht="12" customHeight="1">
      <c r="A312" s="55" t="s">
        <v>34</v>
      </c>
      <c r="B312" s="57">
        <v>1000</v>
      </c>
      <c r="C312" s="74">
        <f>SUM(C313:C323)</f>
        <v>264177</v>
      </c>
      <c r="D312" s="74">
        <f>SUM(D313:D323)</f>
        <v>296198</v>
      </c>
      <c r="E312" s="74">
        <f>SUM(E313:E323)</f>
        <v>156860</v>
      </c>
    </row>
    <row r="313" spans="1:5" s="73" customFormat="1" ht="12" customHeight="1">
      <c r="A313" s="54" t="s">
        <v>102</v>
      </c>
      <c r="B313" s="51">
        <v>1011</v>
      </c>
      <c r="C313" s="86">
        <v>101378</v>
      </c>
      <c r="D313" s="86">
        <v>117043</v>
      </c>
      <c r="E313" s="72">
        <v>68329</v>
      </c>
    </row>
    <row r="314" spans="1:5" s="73" customFormat="1" ht="12" customHeight="1">
      <c r="A314" s="54" t="s">
        <v>65</v>
      </c>
      <c r="B314" s="51">
        <v>1012</v>
      </c>
      <c r="C314" s="86">
        <v>3000</v>
      </c>
      <c r="D314" s="86">
        <v>3733</v>
      </c>
      <c r="E314" s="72">
        <v>3733</v>
      </c>
    </row>
    <row r="315" spans="1:5" s="73" customFormat="1" ht="12" customHeight="1">
      <c r="A315" s="54" t="s">
        <v>35</v>
      </c>
      <c r="B315" s="51">
        <v>1013</v>
      </c>
      <c r="C315" s="86">
        <v>7120</v>
      </c>
      <c r="D315" s="86">
        <v>7120</v>
      </c>
      <c r="E315" s="72">
        <v>228</v>
      </c>
    </row>
    <row r="316" spans="1:5" s="73" customFormat="1" ht="12" customHeight="1">
      <c r="A316" s="54" t="s">
        <v>36</v>
      </c>
      <c r="B316" s="51">
        <v>1015</v>
      </c>
      <c r="C316" s="86">
        <v>15000</v>
      </c>
      <c r="D316" s="86">
        <v>20209</v>
      </c>
      <c r="E316" s="72">
        <v>20209</v>
      </c>
    </row>
    <row r="317" spans="1:5" s="73" customFormat="1" ht="12" customHeight="1">
      <c r="A317" s="54" t="s">
        <v>37</v>
      </c>
      <c r="B317" s="51">
        <v>1016</v>
      </c>
      <c r="C317" s="86">
        <v>108000</v>
      </c>
      <c r="D317" s="86">
        <v>115243</v>
      </c>
      <c r="E317" s="72">
        <v>42609</v>
      </c>
    </row>
    <row r="318" spans="1:5" s="73" customFormat="1" ht="12" customHeight="1">
      <c r="A318" s="54" t="s">
        <v>61</v>
      </c>
      <c r="B318" s="51">
        <v>1020</v>
      </c>
      <c r="C318" s="86">
        <v>20000</v>
      </c>
      <c r="D318" s="86">
        <v>22632</v>
      </c>
      <c r="E318" s="72">
        <v>15592</v>
      </c>
    </row>
    <row r="319" spans="1:5" s="73" customFormat="1" ht="12" customHeight="1">
      <c r="A319" s="54" t="s">
        <v>38</v>
      </c>
      <c r="B319" s="51">
        <v>1030</v>
      </c>
      <c r="C319" s="86">
        <v>1000</v>
      </c>
      <c r="D319" s="86">
        <v>1156</v>
      </c>
      <c r="E319" s="72">
        <v>831</v>
      </c>
    </row>
    <row r="320" spans="1:5" s="73" customFormat="1" ht="12" customHeight="1">
      <c r="A320" s="54" t="s">
        <v>105</v>
      </c>
      <c r="B320" s="51">
        <v>1040</v>
      </c>
      <c r="C320" s="86">
        <v>150</v>
      </c>
      <c r="D320" s="86">
        <v>533</v>
      </c>
      <c r="E320" s="72">
        <v>533</v>
      </c>
    </row>
    <row r="321" spans="1:5" s="73" customFormat="1" ht="11.25" customHeight="1">
      <c r="A321" s="54" t="s">
        <v>39</v>
      </c>
      <c r="B321" s="51">
        <v>1051</v>
      </c>
      <c r="C321" s="86">
        <v>300</v>
      </c>
      <c r="D321" s="86">
        <v>300</v>
      </c>
      <c r="E321" s="72">
        <v>111</v>
      </c>
    </row>
    <row r="322" spans="1:5" s="73" customFormat="1" ht="12" customHeight="1">
      <c r="A322" s="54" t="s">
        <v>66</v>
      </c>
      <c r="B322" s="51">
        <v>1062</v>
      </c>
      <c r="C322" s="86">
        <v>210</v>
      </c>
      <c r="D322" s="86">
        <v>210</v>
      </c>
      <c r="E322" s="72">
        <v>0</v>
      </c>
    </row>
    <row r="323" spans="1:5" s="73" customFormat="1" ht="12" customHeight="1">
      <c r="A323" s="54" t="s">
        <v>62</v>
      </c>
      <c r="B323" s="51">
        <v>1091</v>
      </c>
      <c r="C323" s="86">
        <v>8019</v>
      </c>
      <c r="D323" s="86">
        <v>8019</v>
      </c>
      <c r="E323" s="72">
        <v>4685</v>
      </c>
    </row>
    <row r="324" spans="1:5" s="70" customFormat="1" ht="12" customHeight="1">
      <c r="A324" s="55" t="s">
        <v>27</v>
      </c>
      <c r="B324" s="57">
        <v>9999</v>
      </c>
      <c r="C324" s="69">
        <f>SUM(C303,C305,C309:C312)</f>
        <v>617567</v>
      </c>
      <c r="D324" s="69">
        <f>SUM(D303,D305,D309:D312)</f>
        <v>649588</v>
      </c>
      <c r="E324" s="69">
        <f>SUM(E303,E305,E309:E312)</f>
        <v>390250</v>
      </c>
    </row>
    <row r="325" spans="1:5" s="70" customFormat="1" ht="12" customHeight="1">
      <c r="A325" s="55" t="s">
        <v>106</v>
      </c>
      <c r="B325" s="57"/>
      <c r="C325" s="69">
        <f>SUM(C277,C300,C324)</f>
        <v>1008695</v>
      </c>
      <c r="D325" s="69">
        <f>SUM(D277,D300,D324)</f>
        <v>1662745</v>
      </c>
      <c r="E325" s="69">
        <f>SUM(E277,E300,E324)</f>
        <v>1249465</v>
      </c>
    </row>
    <row r="326" spans="1:5" s="70" customFormat="1" ht="12" customHeight="1">
      <c r="A326" s="55"/>
      <c r="B326" s="57"/>
      <c r="C326" s="69"/>
      <c r="D326" s="69"/>
      <c r="E326" s="69"/>
    </row>
    <row r="327" spans="1:5" s="75" customFormat="1" ht="12" customHeight="1">
      <c r="A327" s="55" t="s">
        <v>107</v>
      </c>
      <c r="B327" s="57"/>
      <c r="C327" s="71">
        <f>SUM(C277,C300,C324)</f>
        <v>1008695</v>
      </c>
      <c r="D327" s="71">
        <f>SUM(D277,D300,D324)</f>
        <v>1662745</v>
      </c>
      <c r="E327" s="71">
        <f>SUM(E277,E300,E324)</f>
        <v>1249465</v>
      </c>
    </row>
    <row r="328" spans="1:5" s="75" customFormat="1" ht="12" customHeight="1">
      <c r="A328" s="136"/>
      <c r="B328" s="137"/>
      <c r="C328" s="138"/>
      <c r="D328" s="139"/>
      <c r="E328" s="139"/>
    </row>
    <row r="329" spans="1:5" s="75" customFormat="1" ht="12" customHeight="1">
      <c r="A329" s="140"/>
      <c r="B329" s="141"/>
      <c r="C329" s="142"/>
      <c r="D329" s="143"/>
      <c r="E329" s="143"/>
    </row>
    <row r="330" spans="1:5" s="75" customFormat="1" ht="12" customHeight="1">
      <c r="A330" s="140"/>
      <c r="B330" s="141"/>
      <c r="C330" s="142"/>
      <c r="D330" s="143"/>
      <c r="E330" s="143"/>
    </row>
    <row r="331" spans="1:5" s="75" customFormat="1" ht="12" customHeight="1">
      <c r="A331" s="140"/>
      <c r="B331" s="141"/>
      <c r="C331" s="142"/>
      <c r="D331" s="143"/>
      <c r="E331" s="143"/>
    </row>
    <row r="332" spans="1:5" s="75" customFormat="1" ht="12" customHeight="1">
      <c r="A332" s="55" t="s">
        <v>108</v>
      </c>
      <c r="B332" s="57"/>
      <c r="C332" s="89"/>
      <c r="D332" s="74"/>
      <c r="E332" s="74"/>
    </row>
    <row r="333" spans="1:5" s="75" customFormat="1" ht="12" customHeight="1">
      <c r="A333" s="10" t="s">
        <v>210</v>
      </c>
      <c r="B333" s="57"/>
      <c r="C333" s="89"/>
      <c r="D333" s="74"/>
      <c r="E333" s="74"/>
    </row>
    <row r="334" spans="1:5" s="75" customFormat="1" ht="12" customHeight="1">
      <c r="A334" s="10" t="s">
        <v>294</v>
      </c>
      <c r="B334" s="57" t="s">
        <v>293</v>
      </c>
      <c r="C334" s="89"/>
      <c r="D334" s="74"/>
      <c r="E334" s="74"/>
    </row>
    <row r="335" spans="1:5" s="75" customFormat="1" ht="12" customHeight="1">
      <c r="A335" s="55" t="s">
        <v>34</v>
      </c>
      <c r="B335" s="57"/>
      <c r="C335" s="89">
        <f>SUM(C336)</f>
        <v>0</v>
      </c>
      <c r="D335" s="89">
        <f>SUM(D336)</f>
        <v>15550</v>
      </c>
      <c r="E335" s="89">
        <f>SUM(E336)</f>
        <v>0</v>
      </c>
    </row>
    <row r="336" spans="1:5" s="73" customFormat="1" ht="12" customHeight="1">
      <c r="A336" s="54" t="s">
        <v>41</v>
      </c>
      <c r="B336" s="51"/>
      <c r="C336" s="86"/>
      <c r="D336" s="72">
        <v>15550</v>
      </c>
      <c r="E336" s="72"/>
    </row>
    <row r="337" spans="1:5" s="75" customFormat="1" ht="12" customHeight="1">
      <c r="A337" s="10" t="s">
        <v>42</v>
      </c>
      <c r="B337" s="57"/>
      <c r="C337" s="89">
        <f>SUM(C335)</f>
        <v>0</v>
      </c>
      <c r="D337" s="89">
        <f>SUM(D335)</f>
        <v>15550</v>
      </c>
      <c r="E337" s="89">
        <f>SUM(E335)</f>
        <v>0</v>
      </c>
    </row>
    <row r="338" spans="1:5" s="75" customFormat="1" ht="12" customHeight="1">
      <c r="A338" s="10" t="s">
        <v>198</v>
      </c>
      <c r="B338" s="57"/>
      <c r="C338" s="89">
        <f>SUM(C337)</f>
        <v>0</v>
      </c>
      <c r="D338" s="89">
        <f>SUM(D337)</f>
        <v>15550</v>
      </c>
      <c r="E338" s="89">
        <f>SUM(E337)</f>
        <v>0</v>
      </c>
    </row>
    <row r="339" spans="1:5" s="75" customFormat="1" ht="12" customHeight="1">
      <c r="A339" s="55"/>
      <c r="B339" s="57"/>
      <c r="C339" s="89"/>
      <c r="D339" s="74"/>
      <c r="E339" s="74"/>
    </row>
    <row r="340" spans="1:5" s="75" customFormat="1" ht="12" customHeight="1">
      <c r="A340" s="55" t="s">
        <v>109</v>
      </c>
      <c r="B340" s="57"/>
      <c r="C340" s="89"/>
      <c r="D340" s="74"/>
      <c r="E340" s="74"/>
    </row>
    <row r="341" spans="1:5" ht="12" customHeight="1">
      <c r="A341" s="55" t="s">
        <v>110</v>
      </c>
      <c r="B341" s="57" t="s">
        <v>111</v>
      </c>
      <c r="C341" s="69"/>
      <c r="D341" s="60"/>
      <c r="E341" s="60"/>
    </row>
    <row r="342" spans="1:5" s="70" customFormat="1" ht="12" customHeight="1">
      <c r="A342" s="55" t="s">
        <v>112</v>
      </c>
      <c r="B342" s="57">
        <v>4500</v>
      </c>
      <c r="C342" s="69">
        <v>304251</v>
      </c>
      <c r="D342" s="69">
        <v>310751</v>
      </c>
      <c r="E342" s="69">
        <v>156785</v>
      </c>
    </row>
    <row r="343" spans="1:5" s="70" customFormat="1" ht="12" customHeight="1">
      <c r="A343" s="55" t="s">
        <v>27</v>
      </c>
      <c r="B343" s="57">
        <v>9999</v>
      </c>
      <c r="C343" s="69">
        <f>SUM(C342)</f>
        <v>304251</v>
      </c>
      <c r="D343" s="69">
        <f>SUM(D342)</f>
        <v>310751</v>
      </c>
      <c r="E343" s="69">
        <v>280066</v>
      </c>
    </row>
    <row r="344" spans="1:5" s="70" customFormat="1" ht="12" customHeight="1">
      <c r="A344" s="55" t="s">
        <v>82</v>
      </c>
      <c r="B344" s="57">
        <v>5500</v>
      </c>
      <c r="C344" s="69"/>
      <c r="D344" s="69">
        <v>2500</v>
      </c>
      <c r="E344" s="71">
        <v>2500</v>
      </c>
    </row>
    <row r="345" spans="1:5" s="70" customFormat="1" ht="12" customHeight="1">
      <c r="A345" s="55" t="s">
        <v>83</v>
      </c>
      <c r="B345" s="57">
        <v>9999</v>
      </c>
      <c r="C345" s="71">
        <f>SUM(C343,C344)</f>
        <v>304251</v>
      </c>
      <c r="D345" s="71">
        <f>SUM(D343,D344)</f>
        <v>313251</v>
      </c>
      <c r="E345" s="71">
        <f>SUM(E343,E344)</f>
        <v>282566</v>
      </c>
    </row>
    <row r="346" spans="1:5" s="70" customFormat="1" ht="12" customHeight="1">
      <c r="A346" s="55"/>
      <c r="B346" s="57"/>
      <c r="C346" s="69"/>
      <c r="D346" s="69"/>
      <c r="E346" s="69"/>
    </row>
    <row r="347" spans="1:5" ht="12" customHeight="1">
      <c r="A347" s="55" t="s">
        <v>113</v>
      </c>
      <c r="B347" s="57" t="s">
        <v>114</v>
      </c>
      <c r="C347" s="69"/>
      <c r="D347" s="60"/>
      <c r="E347" s="60"/>
    </row>
    <row r="348" spans="1:5" s="70" customFormat="1" ht="12" customHeight="1">
      <c r="A348" s="55" t="s">
        <v>18</v>
      </c>
      <c r="B348" s="57">
        <v>100</v>
      </c>
      <c r="C348" s="69">
        <v>375037</v>
      </c>
      <c r="D348" s="69">
        <f>SUM(D349:D349)</f>
        <v>375037</v>
      </c>
      <c r="E348" s="69">
        <f>SUM(E349:E349)</f>
        <v>222816</v>
      </c>
    </row>
    <row r="349" spans="1:5" ht="12" customHeight="1">
      <c r="A349" s="54" t="s">
        <v>19</v>
      </c>
      <c r="B349" s="51">
        <v>101</v>
      </c>
      <c r="C349" s="68">
        <v>375037</v>
      </c>
      <c r="D349" s="68">
        <v>375037</v>
      </c>
      <c r="E349" s="68">
        <v>222816</v>
      </c>
    </row>
    <row r="350" spans="1:5" s="70" customFormat="1" ht="12" customHeight="1">
      <c r="A350" s="55" t="s">
        <v>22</v>
      </c>
      <c r="B350" s="57">
        <v>200</v>
      </c>
      <c r="C350" s="69">
        <f>SUM(C351:C352)</f>
        <v>71712</v>
      </c>
      <c r="D350" s="69">
        <f>SUM(D351:D352)</f>
        <v>71712</v>
      </c>
      <c r="E350" s="69">
        <f>SUM(E351:E352)</f>
        <v>2257</v>
      </c>
    </row>
    <row r="351" spans="1:5" ht="12" customHeight="1">
      <c r="A351" s="54" t="s">
        <v>55</v>
      </c>
      <c r="B351" s="51">
        <v>208</v>
      </c>
      <c r="C351" s="68">
        <v>71712</v>
      </c>
      <c r="D351" s="68">
        <v>69612</v>
      </c>
      <c r="E351" s="68">
        <v>1607</v>
      </c>
    </row>
    <row r="352" spans="1:5" ht="12" customHeight="1">
      <c r="A352" s="54" t="s">
        <v>56</v>
      </c>
      <c r="B352" s="51">
        <v>209</v>
      </c>
      <c r="C352" s="68"/>
      <c r="D352" s="68">
        <v>2100</v>
      </c>
      <c r="E352" s="68">
        <v>650</v>
      </c>
    </row>
    <row r="353" spans="1:5" s="70" customFormat="1" ht="12" customHeight="1">
      <c r="A353" s="55" t="s">
        <v>24</v>
      </c>
      <c r="B353" s="57">
        <v>300</v>
      </c>
      <c r="C353" s="69">
        <v>116288</v>
      </c>
      <c r="D353" s="69">
        <v>116288</v>
      </c>
      <c r="E353" s="69">
        <v>62023</v>
      </c>
    </row>
    <row r="354" spans="1:5" s="70" customFormat="1" ht="12" customHeight="1">
      <c r="A354" s="55" t="s">
        <v>25</v>
      </c>
      <c r="B354" s="57">
        <v>500</v>
      </c>
      <c r="C354" s="69">
        <v>19330</v>
      </c>
      <c r="D354" s="69">
        <v>19330</v>
      </c>
      <c r="E354" s="69">
        <v>10723</v>
      </c>
    </row>
    <row r="355" spans="1:5" s="70" customFormat="1" ht="12" customHeight="1">
      <c r="A355" s="55" t="s">
        <v>26</v>
      </c>
      <c r="B355" s="57">
        <v>700</v>
      </c>
      <c r="C355" s="69">
        <v>1660</v>
      </c>
      <c r="D355" s="69">
        <v>1660</v>
      </c>
      <c r="E355" s="69">
        <v>1071</v>
      </c>
    </row>
    <row r="356" spans="1:5" s="75" customFormat="1" ht="12" customHeight="1">
      <c r="A356" s="55" t="s">
        <v>34</v>
      </c>
      <c r="B356" s="57">
        <v>1000</v>
      </c>
      <c r="C356" s="74">
        <f>SUM(C357:C365)</f>
        <v>406904</v>
      </c>
      <c r="D356" s="74">
        <f>SUM(D357:D365)</f>
        <v>410404</v>
      </c>
      <c r="E356" s="74">
        <f>SUM(E357:E365)</f>
        <v>284128</v>
      </c>
    </row>
    <row r="357" spans="1:5" s="73" customFormat="1" ht="12" customHeight="1">
      <c r="A357" s="54" t="s">
        <v>35</v>
      </c>
      <c r="B357" s="51">
        <v>1013</v>
      </c>
      <c r="C357" s="86">
        <v>13401</v>
      </c>
      <c r="D357" s="86">
        <v>13401</v>
      </c>
      <c r="E357" s="72">
        <v>0</v>
      </c>
    </row>
    <row r="358" spans="1:5" s="73" customFormat="1" ht="12" customHeight="1">
      <c r="A358" s="54" t="s">
        <v>60</v>
      </c>
      <c r="B358" s="51">
        <v>1014</v>
      </c>
      <c r="C358" s="86">
        <v>20476</v>
      </c>
      <c r="D358" s="86">
        <v>20476</v>
      </c>
      <c r="E358" s="72">
        <v>398</v>
      </c>
    </row>
    <row r="359" spans="1:5" s="73" customFormat="1" ht="12" customHeight="1">
      <c r="A359" s="54" t="s">
        <v>36</v>
      </c>
      <c r="B359" s="51">
        <v>1015</v>
      </c>
      <c r="C359" s="86">
        <v>34696</v>
      </c>
      <c r="D359" s="86">
        <v>34696</v>
      </c>
      <c r="E359" s="72">
        <v>22693</v>
      </c>
    </row>
    <row r="360" spans="1:5" s="73" customFormat="1" ht="12" customHeight="1">
      <c r="A360" s="54" t="s">
        <v>37</v>
      </c>
      <c r="B360" s="51">
        <v>1016</v>
      </c>
      <c r="C360" s="86">
        <v>96100</v>
      </c>
      <c r="D360" s="86">
        <v>75100</v>
      </c>
      <c r="E360" s="72">
        <v>27725</v>
      </c>
    </row>
    <row r="361" spans="1:5" s="73" customFormat="1" ht="12" customHeight="1">
      <c r="A361" s="54" t="s">
        <v>61</v>
      </c>
      <c r="B361" s="51">
        <v>1020</v>
      </c>
      <c r="C361" s="86">
        <v>113998</v>
      </c>
      <c r="D361" s="86">
        <v>98998</v>
      </c>
      <c r="E361" s="72">
        <v>87525</v>
      </c>
    </row>
    <row r="362" spans="1:5" s="73" customFormat="1" ht="12" customHeight="1">
      <c r="A362" s="54" t="s">
        <v>38</v>
      </c>
      <c r="B362" s="51">
        <v>1030</v>
      </c>
      <c r="C362" s="86">
        <v>35340</v>
      </c>
      <c r="D362" s="86">
        <v>117340</v>
      </c>
      <c r="E362" s="72">
        <v>111987</v>
      </c>
    </row>
    <row r="363" spans="1:5" s="73" customFormat="1" ht="11.25" customHeight="1">
      <c r="A363" s="54" t="s">
        <v>39</v>
      </c>
      <c r="B363" s="51">
        <v>1051</v>
      </c>
      <c r="C363" s="86">
        <v>6800</v>
      </c>
      <c r="D363" s="86">
        <v>6800</v>
      </c>
      <c r="E363" s="72">
        <v>5204</v>
      </c>
    </row>
    <row r="364" spans="1:5" s="73" customFormat="1" ht="12" customHeight="1">
      <c r="A364" s="54" t="s">
        <v>62</v>
      </c>
      <c r="B364" s="51">
        <v>1091</v>
      </c>
      <c r="C364" s="86">
        <v>10095</v>
      </c>
      <c r="D364" s="86">
        <v>10095</v>
      </c>
      <c r="E364" s="72">
        <v>6593</v>
      </c>
    </row>
    <row r="365" spans="1:5" s="73" customFormat="1" ht="12" customHeight="1">
      <c r="A365" s="54" t="s">
        <v>41</v>
      </c>
      <c r="B365" s="51">
        <v>1098</v>
      </c>
      <c r="C365" s="86">
        <v>75998</v>
      </c>
      <c r="D365" s="86">
        <v>33498</v>
      </c>
      <c r="E365" s="72">
        <v>22003</v>
      </c>
    </row>
    <row r="366" spans="1:5" s="70" customFormat="1" ht="12" customHeight="1">
      <c r="A366" s="55" t="s">
        <v>27</v>
      </c>
      <c r="B366" s="57">
        <v>9999</v>
      </c>
      <c r="C366" s="69">
        <f>SUM(C348,C350,C353:C356)</f>
        <v>990931</v>
      </c>
      <c r="D366" s="69">
        <f>SUM(D348,D350,D353:D356)</f>
        <v>994431</v>
      </c>
      <c r="E366" s="69">
        <f>SUM(E348,E350,E353:E356)</f>
        <v>583018</v>
      </c>
    </row>
    <row r="367" spans="1:5" s="70" customFormat="1" ht="12" customHeight="1">
      <c r="A367" s="55" t="s">
        <v>69</v>
      </c>
      <c r="B367" s="57">
        <v>5200</v>
      </c>
      <c r="C367" s="89">
        <v>4</v>
      </c>
      <c r="D367" s="71">
        <v>2504</v>
      </c>
      <c r="E367" s="71">
        <v>0</v>
      </c>
    </row>
    <row r="368" spans="1:5" s="70" customFormat="1" ht="12" customHeight="1">
      <c r="A368" s="55" t="s">
        <v>70</v>
      </c>
      <c r="B368" s="57"/>
      <c r="C368" s="71">
        <f>SUM(C367:C367)</f>
        <v>4</v>
      </c>
      <c r="D368" s="71">
        <f>SUM(D367:D367)</f>
        <v>2504</v>
      </c>
      <c r="E368" s="71">
        <f>SUM(E367:E367)</f>
        <v>0</v>
      </c>
    </row>
    <row r="369" spans="1:5" s="70" customFormat="1" ht="12" customHeight="1">
      <c r="A369" s="55" t="s">
        <v>71</v>
      </c>
      <c r="B369" s="57">
        <v>9999</v>
      </c>
      <c r="C369" s="69">
        <f>SUM(C366,C368)</f>
        <v>990935</v>
      </c>
      <c r="D369" s="69">
        <f>SUM(D366,D368)</f>
        <v>996935</v>
      </c>
      <c r="E369" s="69">
        <f>SUM(E366,E368)</f>
        <v>583018</v>
      </c>
    </row>
    <row r="370" spans="1:5" s="75" customFormat="1" ht="12" customHeight="1">
      <c r="A370" s="55"/>
      <c r="B370" s="57"/>
      <c r="C370" s="89"/>
      <c r="D370" s="74"/>
      <c r="E370" s="74"/>
    </row>
    <row r="371" spans="1:5" ht="12" customHeight="1">
      <c r="A371" s="55" t="s">
        <v>115</v>
      </c>
      <c r="B371" s="57" t="s">
        <v>116</v>
      </c>
      <c r="C371" s="69"/>
      <c r="D371" s="60"/>
      <c r="E371" s="60"/>
    </row>
    <row r="372" spans="1:5" s="70" customFormat="1" ht="12" customHeight="1">
      <c r="A372" s="55" t="s">
        <v>18</v>
      </c>
      <c r="B372" s="57">
        <v>100</v>
      </c>
      <c r="C372" s="69">
        <f>SUM(C373:C373)</f>
        <v>112290</v>
      </c>
      <c r="D372" s="69">
        <f>SUM(D373:D373)</f>
        <v>112290</v>
      </c>
      <c r="E372" s="69">
        <f>SUM(E373:E373)</f>
        <v>81283</v>
      </c>
    </row>
    <row r="373" spans="1:5" ht="12" customHeight="1">
      <c r="A373" s="54" t="s">
        <v>19</v>
      </c>
      <c r="B373" s="51">
        <v>101</v>
      </c>
      <c r="C373" s="68">
        <v>112290</v>
      </c>
      <c r="D373" s="68">
        <v>112290</v>
      </c>
      <c r="E373" s="68">
        <v>81283</v>
      </c>
    </row>
    <row r="374" spans="1:5" s="70" customFormat="1" ht="12" customHeight="1">
      <c r="A374" s="55" t="s">
        <v>22</v>
      </c>
      <c r="B374" s="57">
        <v>200</v>
      </c>
      <c r="C374" s="69">
        <f>SUM(C375:C377)</f>
        <v>24500</v>
      </c>
      <c r="D374" s="69">
        <f>SUM(D375:D377)</f>
        <v>24500</v>
      </c>
      <c r="E374" s="69">
        <f>SUM(E375:E377)</f>
        <v>2503</v>
      </c>
    </row>
    <row r="375" spans="1:5" s="70" customFormat="1" ht="12" customHeight="1">
      <c r="A375" s="54" t="s">
        <v>23</v>
      </c>
      <c r="B375" s="51">
        <v>201</v>
      </c>
      <c r="C375" s="68"/>
      <c r="D375" s="68">
        <v>1000</v>
      </c>
      <c r="E375" s="68">
        <v>405</v>
      </c>
    </row>
    <row r="376" spans="1:5" ht="12" customHeight="1">
      <c r="A376" s="54" t="s">
        <v>55</v>
      </c>
      <c r="B376" s="51">
        <v>208</v>
      </c>
      <c r="C376" s="68">
        <v>24500</v>
      </c>
      <c r="D376" s="68">
        <v>23300</v>
      </c>
      <c r="E376" s="68">
        <v>1937</v>
      </c>
    </row>
    <row r="377" spans="1:5" ht="12" customHeight="1">
      <c r="A377" s="54" t="s">
        <v>56</v>
      </c>
      <c r="B377" s="51">
        <v>209</v>
      </c>
      <c r="C377" s="68"/>
      <c r="D377" s="68">
        <v>200</v>
      </c>
      <c r="E377" s="68">
        <v>161</v>
      </c>
    </row>
    <row r="378" spans="1:5" s="70" customFormat="1" ht="12" customHeight="1">
      <c r="A378" s="55" t="s">
        <v>24</v>
      </c>
      <c r="B378" s="57">
        <v>300</v>
      </c>
      <c r="C378" s="69">
        <v>37112</v>
      </c>
      <c r="D378" s="69">
        <v>37112</v>
      </c>
      <c r="E378" s="69">
        <v>23262</v>
      </c>
    </row>
    <row r="379" spans="1:5" s="70" customFormat="1" ht="12" customHeight="1">
      <c r="A379" s="55" t="s">
        <v>25</v>
      </c>
      <c r="B379" s="57">
        <v>500</v>
      </c>
      <c r="C379" s="69">
        <v>6155</v>
      </c>
      <c r="D379" s="69">
        <v>6155</v>
      </c>
      <c r="E379" s="69">
        <v>3934</v>
      </c>
    </row>
    <row r="380" spans="1:5" s="70" customFormat="1" ht="12" customHeight="1">
      <c r="A380" s="55" t="s">
        <v>26</v>
      </c>
      <c r="B380" s="57">
        <v>700</v>
      </c>
      <c r="C380" s="69">
        <v>780</v>
      </c>
      <c r="D380" s="69">
        <v>780</v>
      </c>
      <c r="E380" s="69">
        <v>635</v>
      </c>
    </row>
    <row r="381" spans="1:5" s="75" customFormat="1" ht="12" customHeight="1">
      <c r="A381" s="55" t="s">
        <v>34</v>
      </c>
      <c r="B381" s="57">
        <v>1000</v>
      </c>
      <c r="C381" s="74">
        <f>SUM(C382:C390)</f>
        <v>107291</v>
      </c>
      <c r="D381" s="74">
        <f>SUM(D382:D390)</f>
        <v>111691</v>
      </c>
      <c r="E381" s="74">
        <f>SUM(E382:E390)</f>
        <v>89227</v>
      </c>
    </row>
    <row r="382" spans="1:5" s="73" customFormat="1" ht="12" customHeight="1">
      <c r="A382" s="54" t="s">
        <v>35</v>
      </c>
      <c r="B382" s="51">
        <v>1013</v>
      </c>
      <c r="C382" s="86">
        <v>4200</v>
      </c>
      <c r="D382" s="86">
        <v>4200</v>
      </c>
      <c r="E382" s="72">
        <v>0</v>
      </c>
    </row>
    <row r="383" spans="1:5" s="73" customFormat="1" ht="12" customHeight="1">
      <c r="A383" s="54" t="s">
        <v>60</v>
      </c>
      <c r="B383" s="51">
        <v>1014</v>
      </c>
      <c r="C383" s="86">
        <v>4150</v>
      </c>
      <c r="D383" s="86">
        <v>2451</v>
      </c>
      <c r="E383" s="72">
        <v>996</v>
      </c>
    </row>
    <row r="384" spans="1:5" s="73" customFormat="1" ht="12" customHeight="1">
      <c r="A384" s="54" t="s">
        <v>36</v>
      </c>
      <c r="B384" s="51">
        <v>1015</v>
      </c>
      <c r="C384" s="86">
        <v>8032</v>
      </c>
      <c r="D384" s="86">
        <v>12432</v>
      </c>
      <c r="E384" s="72">
        <v>10795</v>
      </c>
    </row>
    <row r="385" spans="1:5" s="73" customFormat="1" ht="12" customHeight="1">
      <c r="A385" s="54" t="s">
        <v>37</v>
      </c>
      <c r="B385" s="51">
        <v>1016</v>
      </c>
      <c r="C385" s="86">
        <v>62954</v>
      </c>
      <c r="D385" s="86">
        <v>54954</v>
      </c>
      <c r="E385" s="72">
        <v>43213</v>
      </c>
    </row>
    <row r="386" spans="1:5" s="73" customFormat="1" ht="12" customHeight="1">
      <c r="A386" s="54" t="s">
        <v>61</v>
      </c>
      <c r="B386" s="51">
        <v>1020</v>
      </c>
      <c r="C386" s="86">
        <v>20132</v>
      </c>
      <c r="D386" s="86">
        <v>22132</v>
      </c>
      <c r="E386" s="72">
        <v>20790</v>
      </c>
    </row>
    <row r="387" spans="1:5" s="73" customFormat="1" ht="12" customHeight="1">
      <c r="A387" s="54" t="s">
        <v>38</v>
      </c>
      <c r="B387" s="51">
        <v>1030</v>
      </c>
      <c r="C387" s="86">
        <v>157</v>
      </c>
      <c r="D387" s="86">
        <v>157</v>
      </c>
      <c r="E387" s="72">
        <v>0</v>
      </c>
    </row>
    <row r="388" spans="1:5" s="73" customFormat="1" ht="11.25" customHeight="1">
      <c r="A388" s="54" t="s">
        <v>39</v>
      </c>
      <c r="B388" s="51">
        <v>1051</v>
      </c>
      <c r="C388" s="86">
        <v>1707</v>
      </c>
      <c r="D388" s="86">
        <v>3707</v>
      </c>
      <c r="E388" s="72">
        <v>3178</v>
      </c>
    </row>
    <row r="389" spans="1:5" s="73" customFormat="1" ht="12" customHeight="1">
      <c r="A389" s="54" t="s">
        <v>62</v>
      </c>
      <c r="B389" s="51">
        <v>1091</v>
      </c>
      <c r="C389" s="86">
        <v>3369</v>
      </c>
      <c r="D389" s="86">
        <v>3369</v>
      </c>
      <c r="E389" s="72">
        <v>2422</v>
      </c>
    </row>
    <row r="390" spans="1:5" s="73" customFormat="1" ht="12" customHeight="1">
      <c r="A390" s="54" t="s">
        <v>41</v>
      </c>
      <c r="B390" s="51">
        <v>1098</v>
      </c>
      <c r="C390" s="86">
        <v>2590</v>
      </c>
      <c r="D390" s="86">
        <v>8289</v>
      </c>
      <c r="E390" s="72">
        <v>7833</v>
      </c>
    </row>
    <row r="391" spans="1:5" s="70" customFormat="1" ht="12" customHeight="1">
      <c r="A391" s="55" t="s">
        <v>27</v>
      </c>
      <c r="B391" s="57">
        <v>9999</v>
      </c>
      <c r="C391" s="69">
        <f>SUM(C372,C374,C378:C381)</f>
        <v>288128</v>
      </c>
      <c r="D391" s="69">
        <f>SUM(D372,D374,D378:D381)</f>
        <v>292528</v>
      </c>
      <c r="E391" s="69">
        <f>SUM(E372,E374,E378:E381)</f>
        <v>200844</v>
      </c>
    </row>
    <row r="392" spans="1:5" s="70" customFormat="1" ht="12" customHeight="1">
      <c r="A392" s="55" t="s">
        <v>69</v>
      </c>
      <c r="B392" s="57">
        <v>5200</v>
      </c>
      <c r="C392" s="89">
        <v>650</v>
      </c>
      <c r="D392" s="71">
        <v>2250</v>
      </c>
      <c r="E392" s="71">
        <v>2250</v>
      </c>
    </row>
    <row r="393" spans="1:5" s="70" customFormat="1" ht="12" customHeight="1">
      <c r="A393" s="55" t="s">
        <v>70</v>
      </c>
      <c r="B393" s="57"/>
      <c r="C393" s="89">
        <v>650</v>
      </c>
      <c r="D393" s="71">
        <f>SUM(D392:D392)</f>
        <v>2250</v>
      </c>
      <c r="E393" s="71">
        <f>SUM(E392:E392)</f>
        <v>2250</v>
      </c>
    </row>
    <row r="394" spans="1:5" s="70" customFormat="1" ht="12" customHeight="1">
      <c r="A394" s="55" t="s">
        <v>71</v>
      </c>
      <c r="B394" s="57">
        <v>9999</v>
      </c>
      <c r="C394" s="69">
        <f>SUM(C391,C393)</f>
        <v>288778</v>
      </c>
      <c r="D394" s="69">
        <f>SUM(D391,D393)</f>
        <v>294778</v>
      </c>
      <c r="E394" s="69">
        <f>SUM(E391,E393)</f>
        <v>203094</v>
      </c>
    </row>
    <row r="395" spans="1:5" s="75" customFormat="1" ht="12" customHeight="1">
      <c r="A395" s="55" t="s">
        <v>117</v>
      </c>
      <c r="B395" s="57"/>
      <c r="C395" s="71">
        <f>SUM(C345,C369,C394)</f>
        <v>1583964</v>
      </c>
      <c r="D395" s="71">
        <f>SUM(D345,D369,D394)</f>
        <v>1604964</v>
      </c>
      <c r="E395" s="71">
        <f>SUM(E345,E369,E394)</f>
        <v>1068678</v>
      </c>
    </row>
    <row r="396" spans="1:5" s="75" customFormat="1" ht="12" customHeight="1">
      <c r="A396" s="55"/>
      <c r="B396" s="57"/>
      <c r="C396" s="89"/>
      <c r="D396" s="74"/>
      <c r="E396" s="74"/>
    </row>
    <row r="397" spans="1:5" s="75" customFormat="1" ht="12" customHeight="1">
      <c r="A397" s="55" t="s">
        <v>118</v>
      </c>
      <c r="B397" s="57"/>
      <c r="C397" s="71">
        <f>SUM(C338,C395)</f>
        <v>1583964</v>
      </c>
      <c r="D397" s="71">
        <f>SUM(D338,D395)</f>
        <v>1620514</v>
      </c>
      <c r="E397" s="71">
        <f>SUM(E338,E395)</f>
        <v>1068678</v>
      </c>
    </row>
    <row r="398" spans="1:5" s="73" customFormat="1" ht="12" customHeight="1">
      <c r="A398" s="55" t="s">
        <v>119</v>
      </c>
      <c r="B398" s="57"/>
      <c r="C398" s="89"/>
      <c r="D398" s="72"/>
      <c r="E398" s="72"/>
    </row>
    <row r="399" spans="1:5" s="73" customFormat="1" ht="12" customHeight="1">
      <c r="A399" s="55" t="s">
        <v>120</v>
      </c>
      <c r="B399" s="57"/>
      <c r="C399" s="89"/>
      <c r="D399" s="72"/>
      <c r="E399" s="72"/>
    </row>
    <row r="400" spans="1:5" s="73" customFormat="1" ht="12" customHeight="1">
      <c r="A400" s="55" t="s">
        <v>121</v>
      </c>
      <c r="B400" s="57" t="s">
        <v>122</v>
      </c>
      <c r="C400" s="89"/>
      <c r="D400" s="72"/>
      <c r="E400" s="72"/>
    </row>
    <row r="401" spans="1:5" s="75" customFormat="1" ht="12" customHeight="1">
      <c r="A401" s="55" t="s">
        <v>34</v>
      </c>
      <c r="B401" s="57">
        <v>1000</v>
      </c>
      <c r="C401" s="74">
        <f>SUM(C402:C402)</f>
        <v>2255</v>
      </c>
      <c r="D401" s="74">
        <f>SUM(D402:D402)</f>
        <v>25745</v>
      </c>
      <c r="E401" s="74">
        <f>SUM(E402:E402)</f>
        <v>25745</v>
      </c>
    </row>
    <row r="402" spans="1:5" s="73" customFormat="1" ht="12" customHeight="1">
      <c r="A402" s="54" t="s">
        <v>41</v>
      </c>
      <c r="B402" s="51">
        <v>1098</v>
      </c>
      <c r="C402" s="86">
        <v>2255</v>
      </c>
      <c r="D402" s="72">
        <v>25745</v>
      </c>
      <c r="E402" s="72">
        <v>25745</v>
      </c>
    </row>
    <row r="403" spans="1:5" s="75" customFormat="1" ht="12" customHeight="1">
      <c r="A403" s="55" t="s">
        <v>42</v>
      </c>
      <c r="B403" s="57">
        <v>9999</v>
      </c>
      <c r="C403" s="74">
        <f>SUM(C401)</f>
        <v>2255</v>
      </c>
      <c r="D403" s="74">
        <f>SUM(D401)</f>
        <v>25745</v>
      </c>
      <c r="E403" s="74">
        <f>SUM(E401)</f>
        <v>25745</v>
      </c>
    </row>
    <row r="404" spans="1:5" s="75" customFormat="1" ht="12" customHeight="1">
      <c r="A404" s="55"/>
      <c r="B404" s="57"/>
      <c r="C404" s="89"/>
      <c r="D404" s="74"/>
      <c r="E404" s="74"/>
    </row>
    <row r="405" spans="1:5" s="75" customFormat="1" ht="12" customHeight="1">
      <c r="A405" s="55" t="s">
        <v>123</v>
      </c>
      <c r="B405" s="57"/>
      <c r="C405" s="74">
        <f>SUM(C403)</f>
        <v>2255</v>
      </c>
      <c r="D405" s="74">
        <f>SUM(D403)</f>
        <v>25745</v>
      </c>
      <c r="E405" s="74">
        <f>SUM(E403)</f>
        <v>25745</v>
      </c>
    </row>
    <row r="406" spans="1:5" s="75" customFormat="1" ht="12" customHeight="1">
      <c r="A406" s="55"/>
      <c r="B406" s="57"/>
      <c r="C406" s="89"/>
      <c r="D406" s="74"/>
      <c r="E406" s="74"/>
    </row>
    <row r="407" spans="1:5" s="75" customFormat="1" ht="12" customHeight="1">
      <c r="A407" s="55" t="s">
        <v>124</v>
      </c>
      <c r="B407" s="57"/>
      <c r="C407" s="74">
        <f>SUM(C405)</f>
        <v>2255</v>
      </c>
      <c r="D407" s="74">
        <f>SUM(D405)</f>
        <v>25745</v>
      </c>
      <c r="E407" s="74">
        <f>SUM(E405)</f>
        <v>25745</v>
      </c>
    </row>
    <row r="408" spans="1:5" s="75" customFormat="1" ht="12" customHeight="1" thickBot="1">
      <c r="A408" s="76"/>
      <c r="B408" s="35"/>
      <c r="C408" s="90"/>
      <c r="D408" s="77"/>
      <c r="E408" s="77"/>
    </row>
    <row r="409" spans="1:5" ht="12" customHeight="1" thickBot="1" thickTop="1">
      <c r="A409" s="63" t="s">
        <v>125</v>
      </c>
      <c r="B409" s="64"/>
      <c r="C409" s="65">
        <f>SUM(C59,C111,C203,C261,C327,C397,C407)</f>
        <v>15004109</v>
      </c>
      <c r="D409" s="65">
        <f>SUM(D59,D111,D203,D261,D327,D397,D407)</f>
        <v>16362446</v>
      </c>
      <c r="E409" s="65">
        <f>SUM(E59,E111,E203,E261,E327,E397,E407)</f>
        <v>11595891</v>
      </c>
    </row>
    <row r="410" spans="3:5" ht="12" customHeight="1" thickTop="1">
      <c r="C410" s="91"/>
      <c r="D410" s="78"/>
      <c r="E410" s="78"/>
    </row>
    <row r="411" spans="3:5" ht="12" customHeight="1">
      <c r="C411" s="91"/>
      <c r="D411" s="78"/>
      <c r="E411" s="78"/>
    </row>
    <row r="412" spans="3:5" ht="12" customHeight="1">
      <c r="C412" s="91"/>
      <c r="D412" s="78"/>
      <c r="E412" s="78"/>
    </row>
    <row r="413" spans="3:5" ht="12" customHeight="1">
      <c r="C413" s="91"/>
      <c r="D413" s="78"/>
      <c r="E413" s="78"/>
    </row>
    <row r="414" spans="3:5" ht="12" customHeight="1">
      <c r="C414" s="91"/>
      <c r="D414" s="78"/>
      <c r="E414" s="78"/>
    </row>
    <row r="415" spans="3:5" ht="12" customHeight="1">
      <c r="C415" s="91"/>
      <c r="D415" s="78"/>
      <c r="E415" s="78"/>
    </row>
    <row r="416" spans="3:5" ht="12" customHeight="1">
      <c r="C416" s="91"/>
      <c r="D416" s="78"/>
      <c r="E416" s="78"/>
    </row>
    <row r="417" spans="3:5" ht="12" customHeight="1">
      <c r="C417" s="47"/>
      <c r="D417" s="47"/>
      <c r="E417" s="78"/>
    </row>
    <row r="418" spans="4:5" ht="12" customHeight="1">
      <c r="D418" s="135"/>
      <c r="E418" s="78"/>
    </row>
    <row r="419" spans="4:5" ht="12" customHeight="1">
      <c r="D419" s="135"/>
      <c r="E419" s="78"/>
    </row>
    <row r="420" spans="4:5" ht="12" customHeight="1">
      <c r="D420" s="135"/>
      <c r="E420" s="78"/>
    </row>
    <row r="421" spans="3:5" ht="12" customHeight="1">
      <c r="C421" s="91"/>
      <c r="D421" s="78"/>
      <c r="E421" s="78"/>
    </row>
    <row r="422" s="70" customFormat="1" ht="12" customHeight="1">
      <c r="B422" s="37"/>
    </row>
    <row r="423" s="70" customFormat="1" ht="12" customHeight="1">
      <c r="B423" s="37"/>
    </row>
    <row r="424" s="70" customFormat="1" ht="12" customHeight="1">
      <c r="B424" s="37"/>
    </row>
  </sheetData>
  <printOptions horizontalCentered="1"/>
  <pageMargins left="0.15748031496062992" right="0" top="0.7874015748031497" bottom="0.7874015748031497" header="0.1968503937007874" footer="0.1968503937007874"/>
  <pageSetup horizontalDpi="600" verticalDpi="600" orientation="portrait" paperSize="9" scale="90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694"/>
  <sheetViews>
    <sheetView workbookViewId="0" topLeftCell="A331">
      <selection activeCell="E679" sqref="E679"/>
    </sheetView>
  </sheetViews>
  <sheetFormatPr defaultColWidth="9.140625" defaultRowHeight="12" customHeight="1"/>
  <cols>
    <col min="1" max="1" width="45.00390625" style="4" customWidth="1"/>
    <col min="2" max="2" width="9.28125" style="25" bestFit="1" customWidth="1"/>
    <col min="3" max="3" width="13.140625" style="96" bestFit="1" customWidth="1"/>
    <col min="4" max="4" width="12.28125" style="26" customWidth="1"/>
    <col min="5" max="5" width="11.28125" style="26" customWidth="1"/>
    <col min="6" max="16384" width="9.140625" style="19" customWidth="1"/>
  </cols>
  <sheetData>
    <row r="1" spans="2:5" s="70" customFormat="1" ht="12" customHeight="1">
      <c r="B1" s="49"/>
      <c r="C1" s="82"/>
      <c r="D1" s="135" t="s">
        <v>281</v>
      </c>
      <c r="E1" s="135"/>
    </row>
    <row r="2" spans="2:5" s="70" customFormat="1" ht="12" customHeight="1">
      <c r="B2" s="49"/>
      <c r="C2" s="82"/>
      <c r="D2" s="135"/>
      <c r="E2" s="135"/>
    </row>
    <row r="3" spans="1:5" s="129" customFormat="1" ht="15">
      <c r="A3" s="131" t="s">
        <v>277</v>
      </c>
      <c r="B3" s="132"/>
      <c r="C3" s="133"/>
      <c r="D3" s="134"/>
      <c r="E3" s="134"/>
    </row>
    <row r="4" spans="1:5" s="38" customFormat="1" ht="12" customHeight="1">
      <c r="A4" s="111" t="s">
        <v>278</v>
      </c>
      <c r="B4" s="112"/>
      <c r="C4" s="113"/>
      <c r="D4" s="114"/>
      <c r="E4" s="114"/>
    </row>
    <row r="5" spans="1:5" s="38" customFormat="1" ht="12" customHeight="1">
      <c r="A5" s="111" t="s">
        <v>279</v>
      </c>
      <c r="B5" s="112"/>
      <c r="C5" s="113"/>
      <c r="D5" s="114"/>
      <c r="E5" s="114"/>
    </row>
    <row r="6" spans="1:5" s="38" customFormat="1" ht="12" customHeight="1">
      <c r="A6" s="111" t="s">
        <v>291</v>
      </c>
      <c r="B6" s="112"/>
      <c r="C6" s="113"/>
      <c r="D6" s="114"/>
      <c r="E6" s="114"/>
    </row>
    <row r="7" spans="1:5" s="38" customFormat="1" ht="12" customHeight="1">
      <c r="A7" s="111" t="s">
        <v>282</v>
      </c>
      <c r="B7" s="112"/>
      <c r="C7" s="113"/>
      <c r="D7" s="114"/>
      <c r="E7" s="114"/>
    </row>
    <row r="8" spans="1:5" s="38" customFormat="1" ht="12" customHeight="1">
      <c r="A8" s="111" t="s">
        <v>283</v>
      </c>
      <c r="B8" s="112"/>
      <c r="C8" s="113"/>
      <c r="D8" s="114"/>
      <c r="E8" s="114"/>
    </row>
    <row r="9" spans="1:5" s="4" customFormat="1" ht="12" customHeight="1">
      <c r="A9" s="1"/>
      <c r="B9" s="2"/>
      <c r="C9" s="93"/>
      <c r="D9" s="3"/>
      <c r="E9" s="3"/>
    </row>
    <row r="10" spans="1:5" s="4" customFormat="1" ht="12" customHeight="1">
      <c r="A10" s="5"/>
      <c r="B10" s="2"/>
      <c r="C10" s="93"/>
      <c r="D10" s="3"/>
      <c r="E10" s="3"/>
    </row>
    <row r="11" spans="1:5" s="37" customFormat="1" ht="12" customHeight="1">
      <c r="A11" s="35" t="s">
        <v>288</v>
      </c>
      <c r="B11" s="35" t="s">
        <v>0</v>
      </c>
      <c r="C11" s="36" t="s">
        <v>250</v>
      </c>
      <c r="D11" s="36" t="s">
        <v>252</v>
      </c>
      <c r="E11" s="36" t="s">
        <v>255</v>
      </c>
    </row>
    <row r="12" spans="1:5" s="43" customFormat="1" ht="12.75">
      <c r="A12" s="42"/>
      <c r="B12" s="42"/>
      <c r="C12" s="42" t="s">
        <v>251</v>
      </c>
      <c r="D12" s="42" t="s">
        <v>253</v>
      </c>
      <c r="E12" s="42" t="s">
        <v>254</v>
      </c>
    </row>
    <row r="13" spans="1:5" s="43" customFormat="1" ht="12.75">
      <c r="A13" s="44"/>
      <c r="B13" s="44"/>
      <c r="C13" s="44">
        <v>2004</v>
      </c>
      <c r="D13" s="45" t="s">
        <v>290</v>
      </c>
      <c r="E13" s="45" t="s">
        <v>290</v>
      </c>
    </row>
    <row r="14" spans="1:5" s="27" customFormat="1" ht="12.75">
      <c r="A14" s="9" t="s">
        <v>126</v>
      </c>
      <c r="B14" s="8"/>
      <c r="C14" s="15"/>
      <c r="D14" s="11"/>
      <c r="E14" s="11"/>
    </row>
    <row r="15" spans="1:5" s="27" customFormat="1" ht="12.75">
      <c r="A15" s="10" t="s">
        <v>127</v>
      </c>
      <c r="B15" s="8"/>
      <c r="C15" s="15"/>
      <c r="D15" s="11"/>
      <c r="E15" s="11"/>
    </row>
    <row r="16" spans="1:5" s="28" customFormat="1" ht="12.75">
      <c r="A16" s="10" t="s">
        <v>128</v>
      </c>
      <c r="B16" s="6">
        <v>1300</v>
      </c>
      <c r="C16" s="18">
        <f>SUM(C17:C21)</f>
        <v>2398400</v>
      </c>
      <c r="D16" s="18">
        <f>SUM(D17:D21)</f>
        <v>2398400</v>
      </c>
      <c r="E16" s="18">
        <f>SUM(E17:E21)</f>
        <v>1873073</v>
      </c>
    </row>
    <row r="17" spans="1:5" s="38" customFormat="1" ht="12.75">
      <c r="A17" s="54" t="s">
        <v>129</v>
      </c>
      <c r="B17" s="51">
        <v>1301</v>
      </c>
      <c r="C17" s="68">
        <v>550000</v>
      </c>
      <c r="D17" s="68">
        <v>550000</v>
      </c>
      <c r="E17" s="60">
        <v>524983</v>
      </c>
    </row>
    <row r="18" spans="1:5" s="38" customFormat="1" ht="12.75">
      <c r="A18" s="54" t="s">
        <v>130</v>
      </c>
      <c r="B18" s="51">
        <v>1302</v>
      </c>
      <c r="C18" s="68">
        <v>3540</v>
      </c>
      <c r="D18" s="68">
        <v>3540</v>
      </c>
      <c r="E18" s="60">
        <v>242</v>
      </c>
    </row>
    <row r="19" spans="1:5" s="38" customFormat="1" ht="12.75">
      <c r="A19" s="54" t="s">
        <v>131</v>
      </c>
      <c r="B19" s="51">
        <v>1303</v>
      </c>
      <c r="C19" s="68">
        <v>594860</v>
      </c>
      <c r="D19" s="68">
        <v>594860</v>
      </c>
      <c r="E19" s="60">
        <v>436447</v>
      </c>
    </row>
    <row r="20" spans="1:5" s="38" customFormat="1" ht="12.75">
      <c r="A20" s="54" t="s">
        <v>132</v>
      </c>
      <c r="B20" s="51">
        <v>1304</v>
      </c>
      <c r="C20" s="68">
        <v>650000</v>
      </c>
      <c r="D20" s="68">
        <v>650000</v>
      </c>
      <c r="E20" s="60">
        <v>549370</v>
      </c>
    </row>
    <row r="21" spans="1:5" s="38" customFormat="1" ht="12.75">
      <c r="A21" s="54" t="s">
        <v>133</v>
      </c>
      <c r="B21" s="51">
        <v>1305</v>
      </c>
      <c r="C21" s="68">
        <v>600000</v>
      </c>
      <c r="D21" s="68">
        <v>600000</v>
      </c>
      <c r="E21" s="60">
        <v>362031</v>
      </c>
    </row>
    <row r="22" spans="1:5" s="59" customFormat="1" ht="12.75">
      <c r="A22" s="55" t="s">
        <v>263</v>
      </c>
      <c r="B22" s="57">
        <v>2000</v>
      </c>
      <c r="C22" s="69"/>
      <c r="D22" s="71">
        <v>500</v>
      </c>
      <c r="E22" s="71">
        <v>456</v>
      </c>
    </row>
    <row r="23" spans="1:5" s="28" customFormat="1" ht="12.75">
      <c r="A23" s="10" t="s">
        <v>134</v>
      </c>
      <c r="B23" s="6"/>
      <c r="C23" s="18">
        <f>SUM(C16,C22)</f>
        <v>2398400</v>
      </c>
      <c r="D23" s="18">
        <f>SUM(D16,D22)</f>
        <v>2398900</v>
      </c>
      <c r="E23" s="18">
        <f>SUM(E16,E22)</f>
        <v>1873529</v>
      </c>
    </row>
    <row r="24" spans="1:5" s="27" customFormat="1" ht="12.75">
      <c r="A24" s="7"/>
      <c r="B24" s="8"/>
      <c r="C24" s="15"/>
      <c r="D24" s="11"/>
      <c r="E24" s="11"/>
    </row>
    <row r="25" spans="1:5" s="27" customFormat="1" ht="12.75">
      <c r="A25" s="10" t="s">
        <v>135</v>
      </c>
      <c r="B25" s="8"/>
      <c r="C25" s="15"/>
      <c r="D25" s="11"/>
      <c r="E25" s="11"/>
    </row>
    <row r="26" spans="1:5" s="28" customFormat="1" ht="12.75">
      <c r="A26" s="10" t="s">
        <v>136</v>
      </c>
      <c r="B26" s="6">
        <v>2400</v>
      </c>
      <c r="C26" s="18">
        <f>SUM(C27:C33)</f>
        <v>1022830</v>
      </c>
      <c r="D26" s="18">
        <f>SUM(D27:D33)</f>
        <v>1079130</v>
      </c>
      <c r="E26" s="18">
        <f>SUM(E27:E33)</f>
        <v>873825</v>
      </c>
    </row>
    <row r="27" spans="1:5" s="38" customFormat="1" ht="12.75">
      <c r="A27" s="54" t="s">
        <v>264</v>
      </c>
      <c r="B27" s="51">
        <v>2401</v>
      </c>
      <c r="C27" s="60"/>
      <c r="D27" s="60">
        <v>3400</v>
      </c>
      <c r="E27" s="60">
        <v>3344</v>
      </c>
    </row>
    <row r="28" spans="1:5" s="38" customFormat="1" ht="12.75">
      <c r="A28" s="54" t="s">
        <v>137</v>
      </c>
      <c r="B28" s="51">
        <v>2404</v>
      </c>
      <c r="C28" s="68">
        <v>292630</v>
      </c>
      <c r="D28" s="68">
        <v>340930</v>
      </c>
      <c r="E28" s="60">
        <v>340919</v>
      </c>
    </row>
    <row r="29" spans="1:5" s="38" customFormat="1" ht="12.75">
      <c r="A29" s="54" t="s">
        <v>138</v>
      </c>
      <c r="B29" s="51">
        <v>2405</v>
      </c>
      <c r="C29" s="68">
        <v>708000</v>
      </c>
      <c r="D29" s="68">
        <v>708000</v>
      </c>
      <c r="E29" s="60">
        <v>508837</v>
      </c>
    </row>
    <row r="30" spans="1:5" s="38" customFormat="1" ht="12.75">
      <c r="A30" s="54" t="s">
        <v>139</v>
      </c>
      <c r="B30" s="51">
        <v>2406</v>
      </c>
      <c r="C30" s="68">
        <v>14000</v>
      </c>
      <c r="D30" s="68">
        <v>14000</v>
      </c>
      <c r="E30" s="60">
        <v>9514</v>
      </c>
    </row>
    <row r="31" spans="1:5" s="38" customFormat="1" ht="12.75">
      <c r="A31" s="54" t="s">
        <v>140</v>
      </c>
      <c r="B31" s="51">
        <v>2407</v>
      </c>
      <c r="C31" s="68">
        <v>5000</v>
      </c>
      <c r="D31" s="68">
        <v>5000</v>
      </c>
      <c r="E31" s="60">
        <v>3742</v>
      </c>
    </row>
    <row r="32" spans="1:5" s="38" customFormat="1" ht="12.75">
      <c r="A32" s="54" t="s">
        <v>141</v>
      </c>
      <c r="B32" s="51">
        <v>2408</v>
      </c>
      <c r="C32" s="68">
        <v>3200</v>
      </c>
      <c r="D32" s="68">
        <v>3200</v>
      </c>
      <c r="E32" s="60">
        <v>2935</v>
      </c>
    </row>
    <row r="33" spans="1:5" s="38" customFormat="1" ht="12.75">
      <c r="A33" s="54" t="s">
        <v>265</v>
      </c>
      <c r="B33" s="51">
        <v>2419</v>
      </c>
      <c r="C33" s="68"/>
      <c r="D33" s="68">
        <v>4600</v>
      </c>
      <c r="E33" s="60">
        <v>4534</v>
      </c>
    </row>
    <row r="34" spans="1:5" s="28" customFormat="1" ht="12.75">
      <c r="A34" s="10" t="s">
        <v>142</v>
      </c>
      <c r="B34" s="6">
        <v>2700</v>
      </c>
      <c r="C34" s="18">
        <f>SUM(C35:C46)</f>
        <v>3771400</v>
      </c>
      <c r="D34" s="18">
        <f>SUM(D35:D46)</f>
        <v>3880400</v>
      </c>
      <c r="E34" s="18">
        <f>SUM(E35:E46)</f>
        <v>3269389</v>
      </c>
    </row>
    <row r="35" spans="1:5" s="38" customFormat="1" ht="12.75">
      <c r="A35" s="54" t="s">
        <v>143</v>
      </c>
      <c r="B35" s="51">
        <v>2701</v>
      </c>
      <c r="C35" s="68">
        <v>269300</v>
      </c>
      <c r="D35" s="68">
        <v>269300</v>
      </c>
      <c r="E35" s="60">
        <v>178779</v>
      </c>
    </row>
    <row r="36" spans="1:5" s="38" customFormat="1" ht="12.75">
      <c r="A36" s="54" t="s">
        <v>144</v>
      </c>
      <c r="B36" s="51">
        <v>2702</v>
      </c>
      <c r="C36" s="68">
        <v>111700</v>
      </c>
      <c r="D36" s="68">
        <v>111700</v>
      </c>
      <c r="E36" s="60">
        <v>79631</v>
      </c>
    </row>
    <row r="37" spans="1:5" s="38" customFormat="1" ht="12.75">
      <c r="A37" s="54" t="s">
        <v>145</v>
      </c>
      <c r="B37" s="51">
        <v>2704</v>
      </c>
      <c r="C37" s="68">
        <v>60000</v>
      </c>
      <c r="D37" s="68">
        <v>60000</v>
      </c>
      <c r="E37" s="60">
        <v>43434</v>
      </c>
    </row>
    <row r="38" spans="1:5" s="38" customFormat="1" ht="12.75">
      <c r="A38" s="54" t="s">
        <v>146</v>
      </c>
      <c r="B38" s="51">
        <v>2705</v>
      </c>
      <c r="C38" s="68">
        <v>130800</v>
      </c>
      <c r="D38" s="68">
        <v>130800</v>
      </c>
      <c r="E38" s="60">
        <v>73816</v>
      </c>
    </row>
    <row r="39" spans="1:5" s="38" customFormat="1" ht="12.75">
      <c r="A39" s="54" t="s">
        <v>147</v>
      </c>
      <c r="B39" s="51">
        <v>2707</v>
      </c>
      <c r="C39" s="68">
        <v>2650000</v>
      </c>
      <c r="D39" s="68">
        <v>2650000</v>
      </c>
      <c r="E39" s="60">
        <v>2269387</v>
      </c>
    </row>
    <row r="40" spans="1:5" s="38" customFormat="1" ht="12.75">
      <c r="A40" s="54" t="s">
        <v>287</v>
      </c>
      <c r="B40" s="51">
        <v>2708</v>
      </c>
      <c r="C40" s="68"/>
      <c r="D40" s="68">
        <v>1000</v>
      </c>
      <c r="E40" s="60">
        <v>972</v>
      </c>
    </row>
    <row r="41" spans="1:5" s="38" customFormat="1" ht="12.75">
      <c r="A41" s="54" t="s">
        <v>148</v>
      </c>
      <c r="B41" s="51">
        <v>2709</v>
      </c>
      <c r="C41" s="68">
        <v>40000</v>
      </c>
      <c r="D41" s="68">
        <v>40000</v>
      </c>
      <c r="E41" s="60">
        <v>4995</v>
      </c>
    </row>
    <row r="42" spans="1:5" s="38" customFormat="1" ht="12.75">
      <c r="A42" s="54" t="s">
        <v>149</v>
      </c>
      <c r="B42" s="51">
        <v>2710</v>
      </c>
      <c r="C42" s="68">
        <v>360000</v>
      </c>
      <c r="D42" s="68">
        <v>415200</v>
      </c>
      <c r="E42" s="60">
        <v>415134</v>
      </c>
    </row>
    <row r="43" spans="1:5" s="38" customFormat="1" ht="12.75">
      <c r="A43" s="54" t="s">
        <v>150</v>
      </c>
      <c r="B43" s="51">
        <v>2711</v>
      </c>
      <c r="C43" s="68">
        <v>83000</v>
      </c>
      <c r="D43" s="68">
        <v>83000</v>
      </c>
      <c r="E43" s="60">
        <v>71518</v>
      </c>
    </row>
    <row r="44" spans="1:5" s="38" customFormat="1" ht="12.75">
      <c r="A44" s="54" t="s">
        <v>151</v>
      </c>
      <c r="B44" s="51">
        <v>2715</v>
      </c>
      <c r="C44" s="68">
        <v>7000</v>
      </c>
      <c r="D44" s="68">
        <v>7000</v>
      </c>
      <c r="E44" s="60">
        <v>2602</v>
      </c>
    </row>
    <row r="45" spans="1:5" s="38" customFormat="1" ht="12.75">
      <c r="A45" s="54" t="s">
        <v>152</v>
      </c>
      <c r="B45" s="51">
        <v>2716</v>
      </c>
      <c r="C45" s="68">
        <v>18000</v>
      </c>
      <c r="D45" s="68">
        <v>70800</v>
      </c>
      <c r="E45" s="60">
        <v>70739</v>
      </c>
    </row>
    <row r="46" spans="1:5" s="38" customFormat="1" ht="12.75">
      <c r="A46" s="54" t="s">
        <v>153</v>
      </c>
      <c r="B46" s="51">
        <v>2729</v>
      </c>
      <c r="C46" s="68">
        <v>41600</v>
      </c>
      <c r="D46" s="68">
        <v>41600</v>
      </c>
      <c r="E46" s="60">
        <v>58382</v>
      </c>
    </row>
    <row r="47" spans="1:5" s="28" customFormat="1" ht="12.75">
      <c r="A47" s="10" t="s">
        <v>154</v>
      </c>
      <c r="B47" s="6">
        <v>2800</v>
      </c>
      <c r="C47" s="18">
        <f>SUM(C48)</f>
        <v>148300</v>
      </c>
      <c r="D47" s="18">
        <f>SUM(D48)</f>
        <v>186900</v>
      </c>
      <c r="E47" s="18">
        <f>SUM(E48)</f>
        <v>186840</v>
      </c>
    </row>
    <row r="48" spans="1:5" s="38" customFormat="1" ht="12.75">
      <c r="A48" s="54" t="s">
        <v>155</v>
      </c>
      <c r="B48" s="51">
        <v>2802</v>
      </c>
      <c r="C48" s="68">
        <v>148300</v>
      </c>
      <c r="D48" s="68">
        <v>186900</v>
      </c>
      <c r="E48" s="60">
        <v>186840</v>
      </c>
    </row>
    <row r="49" spans="1:5" s="28" customFormat="1" ht="12.75">
      <c r="A49" s="10" t="s">
        <v>156</v>
      </c>
      <c r="B49" s="6">
        <v>3600</v>
      </c>
      <c r="C49" s="18">
        <f>SUM(C50)</f>
        <v>200000</v>
      </c>
      <c r="D49" s="18">
        <f>SUM(D50)</f>
        <v>199500</v>
      </c>
      <c r="E49" s="18">
        <f>SUM(E50)</f>
        <v>162839</v>
      </c>
    </row>
    <row r="50" spans="1:5" s="38" customFormat="1" ht="12.75">
      <c r="A50" s="54" t="s">
        <v>157</v>
      </c>
      <c r="B50" s="51">
        <v>3619</v>
      </c>
      <c r="C50" s="68">
        <v>200000</v>
      </c>
      <c r="D50" s="68">
        <f>200000-500</f>
        <v>199500</v>
      </c>
      <c r="E50" s="60">
        <v>162839</v>
      </c>
    </row>
    <row r="51" spans="1:5" s="28" customFormat="1" ht="12.75">
      <c r="A51" s="10" t="s">
        <v>266</v>
      </c>
      <c r="B51" s="6">
        <v>3700</v>
      </c>
      <c r="C51" s="18">
        <f>SUM(C52:C53)</f>
        <v>0</v>
      </c>
      <c r="D51" s="18">
        <f>SUM(D52:D53)</f>
        <v>0</v>
      </c>
      <c r="E51" s="18">
        <f>SUM(E52:E53)</f>
        <v>35353</v>
      </c>
    </row>
    <row r="52" spans="1:5" s="38" customFormat="1" ht="12.75">
      <c r="A52" s="54" t="s">
        <v>267</v>
      </c>
      <c r="B52" s="51">
        <v>3701</v>
      </c>
      <c r="C52" s="68"/>
      <c r="D52" s="68"/>
      <c r="E52" s="60">
        <v>-61744</v>
      </c>
    </row>
    <row r="53" spans="1:5" s="38" customFormat="1" ht="12.75">
      <c r="A53" s="54" t="s">
        <v>268</v>
      </c>
      <c r="B53" s="51">
        <v>3702</v>
      </c>
      <c r="C53" s="68"/>
      <c r="D53" s="68"/>
      <c r="E53" s="60">
        <v>97097</v>
      </c>
    </row>
    <row r="54" spans="1:5" s="28" customFormat="1" ht="12.75">
      <c r="A54" s="10" t="s">
        <v>158</v>
      </c>
      <c r="B54" s="6">
        <v>4000</v>
      </c>
      <c r="C54" s="18">
        <f>SUM(C55:C57)</f>
        <v>1079000</v>
      </c>
      <c r="D54" s="18">
        <f>SUM(D55:D57)</f>
        <v>1654800</v>
      </c>
      <c r="E54" s="18">
        <f>SUM(E55:E57)</f>
        <v>1340422</v>
      </c>
    </row>
    <row r="55" spans="1:5" s="38" customFormat="1" ht="12.75">
      <c r="A55" s="54" t="s">
        <v>295</v>
      </c>
      <c r="B55" s="51">
        <v>4002</v>
      </c>
      <c r="C55" s="68">
        <v>239000</v>
      </c>
      <c r="D55" s="68">
        <v>239000</v>
      </c>
      <c r="E55" s="60">
        <v>75337</v>
      </c>
    </row>
    <row r="56" spans="1:5" s="38" customFormat="1" ht="12.75">
      <c r="A56" s="54" t="s">
        <v>296</v>
      </c>
      <c r="B56" s="51">
        <v>4003</v>
      </c>
      <c r="C56" s="68">
        <v>108000</v>
      </c>
      <c r="D56" s="68">
        <v>108000</v>
      </c>
      <c r="E56" s="60">
        <v>37371</v>
      </c>
    </row>
    <row r="57" spans="1:5" s="38" customFormat="1" ht="12.75">
      <c r="A57" s="54" t="s">
        <v>159</v>
      </c>
      <c r="B57" s="51">
        <v>4004</v>
      </c>
      <c r="C57" s="68">
        <v>732000</v>
      </c>
      <c r="D57" s="68">
        <v>1307800</v>
      </c>
      <c r="E57" s="60">
        <v>1227714</v>
      </c>
    </row>
    <row r="58" spans="1:5" s="59" customFormat="1" ht="12.75">
      <c r="A58" s="55" t="s">
        <v>160</v>
      </c>
      <c r="B58" s="57">
        <v>4100</v>
      </c>
      <c r="C58" s="69">
        <v>4598</v>
      </c>
      <c r="D58" s="69">
        <v>30398</v>
      </c>
      <c r="E58" s="71">
        <v>30180</v>
      </c>
    </row>
    <row r="59" spans="1:5" s="28" customFormat="1" ht="12.75">
      <c r="A59" s="10"/>
      <c r="B59" s="6"/>
      <c r="C59" s="16"/>
      <c r="D59" s="18"/>
      <c r="E59" s="18"/>
    </row>
    <row r="60" spans="1:5" s="28" customFormat="1" ht="12.75">
      <c r="A60" s="10" t="s">
        <v>161</v>
      </c>
      <c r="B60" s="6"/>
      <c r="C60" s="18">
        <f>SUM(C26,C34,C47,C49,C51,C54,C58)</f>
        <v>6226128</v>
      </c>
      <c r="D60" s="18">
        <f>SUM(D26,D34,D47,D49,D51,D54,D58)</f>
        <v>7031128</v>
      </c>
      <c r="E60" s="18">
        <f>SUM(E26,E34,E47,E49,E51,E54,E58)</f>
        <v>5898848</v>
      </c>
    </row>
    <row r="61" spans="1:5" s="27" customFormat="1" ht="12.75">
      <c r="A61" s="7"/>
      <c r="B61" s="8"/>
      <c r="C61" s="15"/>
      <c r="D61" s="11"/>
      <c r="E61" s="11"/>
    </row>
    <row r="62" spans="1:5" s="27" customFormat="1" ht="12.75">
      <c r="A62" s="10" t="s">
        <v>2</v>
      </c>
      <c r="B62" s="8"/>
      <c r="C62" s="15"/>
      <c r="D62" s="11"/>
      <c r="E62" s="11"/>
    </row>
    <row r="63" spans="1:5" s="59" customFormat="1" ht="12.75">
      <c r="A63" s="55" t="s">
        <v>3</v>
      </c>
      <c r="B63" s="57">
        <v>3100</v>
      </c>
      <c r="C63" s="71">
        <f>SUM(C64:C64)</f>
        <v>128800</v>
      </c>
      <c r="D63" s="71">
        <f>SUM(D64:D64)</f>
        <v>128800</v>
      </c>
      <c r="E63" s="71">
        <f>SUM(E64:E64)</f>
        <v>84342</v>
      </c>
    </row>
    <row r="64" spans="1:5" s="27" customFormat="1" ht="12.75">
      <c r="A64" s="7" t="s">
        <v>162</v>
      </c>
      <c r="B64" s="8">
        <v>3113</v>
      </c>
      <c r="C64" s="68">
        <v>128800</v>
      </c>
      <c r="D64" s="68">
        <v>128800</v>
      </c>
      <c r="E64" s="11">
        <v>84342</v>
      </c>
    </row>
    <row r="65" spans="1:5" s="27" customFormat="1" ht="12.75">
      <c r="A65" s="10" t="s">
        <v>8</v>
      </c>
      <c r="B65" s="8"/>
      <c r="C65" s="16">
        <f>SUM(C63)</f>
        <v>128800</v>
      </c>
      <c r="D65" s="16">
        <f>SUM(D63)</f>
        <v>128800</v>
      </c>
      <c r="E65" s="16">
        <f>SUM(E63)</f>
        <v>84342</v>
      </c>
    </row>
    <row r="66" spans="1:5" s="27" customFormat="1" ht="12.75">
      <c r="A66" s="10" t="s">
        <v>163</v>
      </c>
      <c r="B66" s="8"/>
      <c r="C66" s="15"/>
      <c r="D66" s="11"/>
      <c r="E66" s="11"/>
    </row>
    <row r="67" spans="1:5" s="98" customFormat="1" ht="12.75">
      <c r="A67" s="50" t="s">
        <v>164</v>
      </c>
      <c r="B67" s="57">
        <v>6100</v>
      </c>
      <c r="C67" s="69">
        <f>SUM(C68:C69)</f>
        <v>-165000</v>
      </c>
      <c r="D67" s="69">
        <f>SUM(D68:D69)</f>
        <v>-117487</v>
      </c>
      <c r="E67" s="69">
        <f>SUM(E68:E69)</f>
        <v>-76237</v>
      </c>
    </row>
    <row r="68" spans="1:5" s="39" customFormat="1" ht="12.75">
      <c r="A68" s="99" t="s">
        <v>262</v>
      </c>
      <c r="B68" s="51">
        <v>6101</v>
      </c>
      <c r="C68" s="68"/>
      <c r="D68" s="68">
        <v>48701</v>
      </c>
      <c r="E68" s="68">
        <v>48701</v>
      </c>
    </row>
    <row r="69" spans="1:5" s="38" customFormat="1" ht="12.75">
      <c r="A69" s="54" t="s">
        <v>165</v>
      </c>
      <c r="B69" s="51">
        <v>6102</v>
      </c>
      <c r="C69" s="68">
        <v>-165000</v>
      </c>
      <c r="D69" s="68">
        <f>-165000-1188</f>
        <v>-166188</v>
      </c>
      <c r="E69" s="60">
        <v>-124938</v>
      </c>
    </row>
    <row r="70" spans="1:5" s="27" customFormat="1" ht="12.75">
      <c r="A70" s="7"/>
      <c r="B70" s="8"/>
      <c r="C70" s="15"/>
      <c r="D70" s="11"/>
      <c r="E70" s="11"/>
    </row>
    <row r="71" spans="1:5" s="27" customFormat="1" ht="12.75">
      <c r="A71" s="10" t="s">
        <v>166</v>
      </c>
      <c r="B71" s="8"/>
      <c r="C71" s="16">
        <f>SUM(C67)</f>
        <v>-165000</v>
      </c>
      <c r="D71" s="16">
        <f>SUM(D67)</f>
        <v>-117487</v>
      </c>
      <c r="E71" s="16">
        <f>SUM(E67)</f>
        <v>-76237</v>
      </c>
    </row>
    <row r="72" spans="1:5" s="27" customFormat="1" ht="12.75">
      <c r="A72" s="7"/>
      <c r="B72" s="8"/>
      <c r="C72" s="15"/>
      <c r="D72" s="11"/>
      <c r="E72" s="11"/>
    </row>
    <row r="73" spans="1:5" s="28" customFormat="1" ht="12.75">
      <c r="A73" s="10" t="s">
        <v>167</v>
      </c>
      <c r="B73" s="6"/>
      <c r="C73" s="18">
        <f>SUM(C23,C60,C65,C71)</f>
        <v>8588328</v>
      </c>
      <c r="D73" s="18">
        <f>SUM(D23,D60,D65,D71)</f>
        <v>9441341</v>
      </c>
      <c r="E73" s="18">
        <f>SUM(E23,E60,E65,E71)</f>
        <v>7780482</v>
      </c>
    </row>
    <row r="74" spans="1:5" s="28" customFormat="1" ht="12.75">
      <c r="A74" s="10"/>
      <c r="B74" s="6"/>
      <c r="C74" s="16"/>
      <c r="D74" s="18"/>
      <c r="E74" s="18"/>
    </row>
    <row r="75" spans="1:5" s="27" customFormat="1" ht="12.75">
      <c r="A75" s="10" t="s">
        <v>168</v>
      </c>
      <c r="B75" s="8"/>
      <c r="C75" s="15"/>
      <c r="D75" s="11"/>
      <c r="E75" s="11"/>
    </row>
    <row r="76" spans="1:5" s="59" customFormat="1" ht="12.75">
      <c r="A76" s="55" t="s">
        <v>169</v>
      </c>
      <c r="B76" s="57">
        <v>8300</v>
      </c>
      <c r="C76" s="69">
        <v>4040211</v>
      </c>
      <c r="D76" s="69">
        <v>4040211</v>
      </c>
      <c r="E76" s="71">
        <v>641287</v>
      </c>
    </row>
    <row r="77" spans="1:5" s="59" customFormat="1" ht="12.75">
      <c r="A77" s="55" t="s">
        <v>269</v>
      </c>
      <c r="B77" s="57">
        <v>8800</v>
      </c>
      <c r="C77" s="69"/>
      <c r="D77" s="71"/>
      <c r="E77" s="71">
        <v>389974</v>
      </c>
    </row>
    <row r="78" spans="1:5" s="28" customFormat="1" ht="12.75">
      <c r="A78" s="10" t="s">
        <v>11</v>
      </c>
      <c r="B78" s="6"/>
      <c r="C78" s="18">
        <f>SUM(C76:C77)</f>
        <v>4040211</v>
      </c>
      <c r="D78" s="18">
        <f>SUM(D76:D77)</f>
        <v>4040211</v>
      </c>
      <c r="E78" s="18">
        <f>SUM(E76:E77)</f>
        <v>1031261</v>
      </c>
    </row>
    <row r="79" spans="1:5" s="27" customFormat="1" ht="12.75">
      <c r="A79" s="7"/>
      <c r="B79" s="8"/>
      <c r="C79" s="15"/>
      <c r="D79" s="11"/>
      <c r="E79" s="11"/>
    </row>
    <row r="80" spans="1:5" s="59" customFormat="1" ht="12.75">
      <c r="A80" s="55" t="s">
        <v>9</v>
      </c>
      <c r="B80" s="57">
        <v>9500</v>
      </c>
      <c r="C80" s="84">
        <f>SUM(C81:C82)</f>
        <v>0</v>
      </c>
      <c r="D80" s="79">
        <f>SUM(D81:D82)</f>
        <v>0</v>
      </c>
      <c r="E80" s="79">
        <f>SUM(E81:E82)</f>
        <v>-1400010</v>
      </c>
    </row>
    <row r="81" spans="1:5" s="38" customFormat="1" ht="12.75">
      <c r="A81" s="54" t="s">
        <v>10</v>
      </c>
      <c r="B81" s="51">
        <v>9501</v>
      </c>
      <c r="C81" s="68"/>
      <c r="D81" s="81"/>
      <c r="E81" s="53"/>
    </row>
    <row r="82" spans="1:5" s="38" customFormat="1" ht="12.75">
      <c r="A82" s="54" t="s">
        <v>258</v>
      </c>
      <c r="B82" s="51">
        <v>9507</v>
      </c>
      <c r="C82" s="86"/>
      <c r="D82" s="60"/>
      <c r="E82" s="60">
        <v>-1400010</v>
      </c>
    </row>
    <row r="83" spans="1:5" s="38" customFormat="1" ht="12.75">
      <c r="A83" s="54"/>
      <c r="B83" s="51"/>
      <c r="C83" s="86"/>
      <c r="D83" s="60"/>
      <c r="E83" s="60"/>
    </row>
    <row r="84" spans="1:5" s="59" customFormat="1" ht="12.75">
      <c r="A84" s="55" t="s">
        <v>11</v>
      </c>
      <c r="B84" s="57"/>
      <c r="C84" s="71">
        <f>SUM(C80)</f>
        <v>0</v>
      </c>
      <c r="D84" s="71">
        <f>SUM(D80)</f>
        <v>0</v>
      </c>
      <c r="E84" s="71">
        <f>SUM(E80)</f>
        <v>-1400010</v>
      </c>
    </row>
    <row r="85" spans="1:5" s="27" customFormat="1" ht="12.75">
      <c r="A85" s="7"/>
      <c r="B85" s="8"/>
      <c r="C85" s="15"/>
      <c r="D85" s="11"/>
      <c r="E85" s="11"/>
    </row>
    <row r="86" spans="1:5" s="28" customFormat="1" ht="12.75">
      <c r="A86" s="10" t="s">
        <v>170</v>
      </c>
      <c r="B86" s="6"/>
      <c r="C86" s="18">
        <f>SUM(C73,C78,C84)</f>
        <v>12628539</v>
      </c>
      <c r="D86" s="18">
        <f>SUM(D73,D78,D84)</f>
        <v>13481552</v>
      </c>
      <c r="E86" s="18">
        <f>SUM(E73,E78,E84)</f>
        <v>7411733</v>
      </c>
    </row>
    <row r="87" spans="1:5" s="28" customFormat="1" ht="12.75">
      <c r="A87" s="10"/>
      <c r="B87" s="6"/>
      <c r="C87" s="16"/>
      <c r="D87" s="18"/>
      <c r="E87" s="18"/>
    </row>
    <row r="88" spans="1:5" s="28" customFormat="1" ht="12.75">
      <c r="A88" s="10" t="s">
        <v>171</v>
      </c>
      <c r="B88" s="6"/>
      <c r="C88" s="18">
        <f>SUM(C86)</f>
        <v>12628539</v>
      </c>
      <c r="D88" s="18">
        <f>SUM(D86)</f>
        <v>13481552</v>
      </c>
      <c r="E88" s="18">
        <f>SUM(E86)</f>
        <v>7411733</v>
      </c>
    </row>
    <row r="89" spans="1:5" ht="12" customHeight="1">
      <c r="A89" s="10"/>
      <c r="B89" s="6"/>
      <c r="C89" s="16"/>
      <c r="D89" s="11"/>
      <c r="E89" s="11"/>
    </row>
    <row r="90" spans="1:5" s="38" customFormat="1" ht="12" customHeight="1">
      <c r="A90" s="58" t="s">
        <v>274</v>
      </c>
      <c r="B90" s="130"/>
      <c r="C90" s="84"/>
      <c r="D90" s="53"/>
      <c r="E90" s="53"/>
    </row>
    <row r="91" spans="1:5" ht="12" customHeight="1">
      <c r="A91" s="10" t="s">
        <v>172</v>
      </c>
      <c r="B91" s="6"/>
      <c r="C91" s="16"/>
      <c r="D91" s="11"/>
      <c r="E91" s="11"/>
    </row>
    <row r="92" spans="1:5" ht="12" customHeight="1">
      <c r="A92" s="10" t="s">
        <v>173</v>
      </c>
      <c r="B92" s="6"/>
      <c r="C92" s="16"/>
      <c r="D92" s="11"/>
      <c r="E92" s="11"/>
    </row>
    <row r="93" spans="1:5" s="75" customFormat="1" ht="12" customHeight="1">
      <c r="A93" s="55" t="s">
        <v>34</v>
      </c>
      <c r="B93" s="57">
        <v>1000</v>
      </c>
      <c r="C93" s="71">
        <f>SUM(C94:C105)</f>
        <v>1110854</v>
      </c>
      <c r="D93" s="71">
        <f>SUM(D94:D105)</f>
        <v>1116999</v>
      </c>
      <c r="E93" s="71">
        <f>SUM(E94:E105)</f>
        <v>991249</v>
      </c>
    </row>
    <row r="94" spans="1:5" s="73" customFormat="1" ht="12" customHeight="1">
      <c r="A94" s="54" t="s">
        <v>35</v>
      </c>
      <c r="B94" s="51">
        <v>1013</v>
      </c>
      <c r="C94" s="68">
        <v>13100</v>
      </c>
      <c r="D94" s="68">
        <v>13100</v>
      </c>
      <c r="E94" s="60">
        <v>0</v>
      </c>
    </row>
    <row r="95" spans="1:5" s="73" customFormat="1" ht="12" customHeight="1">
      <c r="A95" s="54" t="s">
        <v>36</v>
      </c>
      <c r="B95" s="51">
        <v>1015</v>
      </c>
      <c r="C95" s="68">
        <v>131670</v>
      </c>
      <c r="D95" s="68">
        <v>116655</v>
      </c>
      <c r="E95" s="60">
        <v>102402</v>
      </c>
    </row>
    <row r="96" spans="1:5" s="73" customFormat="1" ht="12" customHeight="1">
      <c r="A96" s="54" t="s">
        <v>37</v>
      </c>
      <c r="B96" s="51">
        <v>1016</v>
      </c>
      <c r="C96" s="68">
        <v>244760</v>
      </c>
      <c r="D96" s="68">
        <v>245349</v>
      </c>
      <c r="E96" s="60">
        <v>232590</v>
      </c>
    </row>
    <row r="97" spans="1:5" s="73" customFormat="1" ht="12" customHeight="1">
      <c r="A97" s="54" t="s">
        <v>61</v>
      </c>
      <c r="B97" s="51">
        <v>1020</v>
      </c>
      <c r="C97" s="68">
        <v>315100</v>
      </c>
      <c r="D97" s="68">
        <v>340827</v>
      </c>
      <c r="E97" s="60">
        <v>336232</v>
      </c>
    </row>
    <row r="98" spans="1:5" s="73" customFormat="1" ht="12" customHeight="1">
      <c r="A98" s="54" t="s">
        <v>38</v>
      </c>
      <c r="B98" s="51">
        <v>1030</v>
      </c>
      <c r="C98" s="68">
        <v>73700</v>
      </c>
      <c r="D98" s="68">
        <v>73274</v>
      </c>
      <c r="E98" s="60">
        <v>44253</v>
      </c>
    </row>
    <row r="99" spans="1:5" s="73" customFormat="1" ht="12" customHeight="1">
      <c r="A99" s="54" t="s">
        <v>174</v>
      </c>
      <c r="B99" s="51">
        <v>1040</v>
      </c>
      <c r="C99" s="68">
        <v>176500</v>
      </c>
      <c r="D99" s="68">
        <v>205578</v>
      </c>
      <c r="E99" s="60">
        <v>205578</v>
      </c>
    </row>
    <row r="100" spans="1:5" s="73" customFormat="1" ht="12" customHeight="1">
      <c r="A100" s="54" t="s">
        <v>39</v>
      </c>
      <c r="B100" s="51">
        <v>1051</v>
      </c>
      <c r="C100" s="68">
        <v>60440</v>
      </c>
      <c r="D100" s="68">
        <v>14362</v>
      </c>
      <c r="E100" s="60">
        <v>7162</v>
      </c>
    </row>
    <row r="101" spans="1:5" s="73" customFormat="1" ht="12" customHeight="1">
      <c r="A101" s="54" t="s">
        <v>175</v>
      </c>
      <c r="B101" s="51">
        <v>1052</v>
      </c>
      <c r="C101" s="68">
        <v>15000</v>
      </c>
      <c r="D101" s="68">
        <v>15000</v>
      </c>
      <c r="E101" s="60">
        <v>7009</v>
      </c>
    </row>
    <row r="102" spans="1:5" s="73" customFormat="1" ht="12" customHeight="1">
      <c r="A102" s="54" t="s">
        <v>176</v>
      </c>
      <c r="B102" s="51">
        <v>1062</v>
      </c>
      <c r="C102" s="68">
        <v>43000</v>
      </c>
      <c r="D102" s="68">
        <v>43000</v>
      </c>
      <c r="E102" s="60">
        <v>9331</v>
      </c>
    </row>
    <row r="103" spans="1:5" s="73" customFormat="1" ht="12" customHeight="1">
      <c r="A103" s="54" t="s">
        <v>62</v>
      </c>
      <c r="B103" s="51">
        <v>1091</v>
      </c>
      <c r="C103" s="68">
        <v>16584</v>
      </c>
      <c r="D103" s="68">
        <v>16584</v>
      </c>
      <c r="E103" s="60">
        <v>13422</v>
      </c>
    </row>
    <row r="104" spans="1:5" s="73" customFormat="1" ht="12" customHeight="1">
      <c r="A104" s="54" t="s">
        <v>177</v>
      </c>
      <c r="B104" s="51">
        <v>1092</v>
      </c>
      <c r="C104" s="68">
        <v>6000</v>
      </c>
      <c r="D104" s="68">
        <v>11620</v>
      </c>
      <c r="E104" s="60">
        <v>11620</v>
      </c>
    </row>
    <row r="105" spans="1:5" s="73" customFormat="1" ht="12" customHeight="1">
      <c r="A105" s="54" t="s">
        <v>41</v>
      </c>
      <c r="B105" s="51">
        <v>1098</v>
      </c>
      <c r="C105" s="68">
        <v>15000</v>
      </c>
      <c r="D105" s="68">
        <v>21650</v>
      </c>
      <c r="E105" s="60">
        <v>21650</v>
      </c>
    </row>
    <row r="106" spans="1:5" s="21" customFormat="1" ht="12" customHeight="1">
      <c r="A106" s="10" t="s">
        <v>42</v>
      </c>
      <c r="B106" s="6">
        <v>9999</v>
      </c>
      <c r="C106" s="18">
        <f>SUM(C93)</f>
        <v>1110854</v>
      </c>
      <c r="D106" s="18">
        <f>SUM(D93)</f>
        <v>1116999</v>
      </c>
      <c r="E106" s="18">
        <f>SUM(E93)</f>
        <v>991249</v>
      </c>
    </row>
    <row r="107" spans="1:5" ht="12" customHeight="1">
      <c r="A107" s="7"/>
      <c r="B107" s="8"/>
      <c r="C107" s="16"/>
      <c r="D107" s="11"/>
      <c r="E107" s="11"/>
    </row>
    <row r="108" spans="1:5" s="4" customFormat="1" ht="12" customHeight="1">
      <c r="A108" s="7" t="s">
        <v>69</v>
      </c>
      <c r="B108" s="8">
        <v>5200</v>
      </c>
      <c r="C108" s="16">
        <v>87654</v>
      </c>
      <c r="D108" s="16">
        <v>107654</v>
      </c>
      <c r="E108" s="71">
        <v>57610</v>
      </c>
    </row>
    <row r="109" spans="1:5" s="4" customFormat="1" ht="12" customHeight="1">
      <c r="A109" s="7" t="s">
        <v>178</v>
      </c>
      <c r="B109" s="8">
        <v>5300</v>
      </c>
      <c r="C109" s="16">
        <v>26486</v>
      </c>
      <c r="D109" s="16">
        <v>26486</v>
      </c>
      <c r="E109" s="71">
        <v>0</v>
      </c>
    </row>
    <row r="110" spans="1:5" s="17" customFormat="1" ht="12" customHeight="1">
      <c r="A110" s="10" t="s">
        <v>70</v>
      </c>
      <c r="B110" s="6"/>
      <c r="C110" s="18">
        <f>SUM(C108:C109)</f>
        <v>114140</v>
      </c>
      <c r="D110" s="18">
        <f>SUM(D108:D109)</f>
        <v>134140</v>
      </c>
      <c r="E110" s="18">
        <f>SUM(E108:E109)</f>
        <v>57610</v>
      </c>
    </row>
    <row r="111" spans="1:5" s="17" customFormat="1" ht="12" customHeight="1">
      <c r="A111" s="10" t="s">
        <v>71</v>
      </c>
      <c r="B111" s="6">
        <v>9999</v>
      </c>
      <c r="C111" s="16">
        <f>SUM(C106,C110)</f>
        <v>1224994</v>
      </c>
      <c r="D111" s="16">
        <f>SUM(D106,D110)</f>
        <v>1251139</v>
      </c>
      <c r="E111" s="16">
        <f>SUM(E106,E110)</f>
        <v>1048859</v>
      </c>
    </row>
    <row r="112" spans="1:5" ht="12" customHeight="1">
      <c r="A112" s="7"/>
      <c r="B112" s="8"/>
      <c r="C112" s="16"/>
      <c r="D112" s="11"/>
      <c r="E112" s="11"/>
    </row>
    <row r="113" spans="1:5" ht="12" customHeight="1">
      <c r="A113" s="10" t="s">
        <v>179</v>
      </c>
      <c r="B113" s="6" t="s">
        <v>180</v>
      </c>
      <c r="C113" s="16"/>
      <c r="D113" s="11"/>
      <c r="E113" s="11"/>
    </row>
    <row r="114" spans="1:5" s="75" customFormat="1" ht="12" customHeight="1">
      <c r="A114" s="55" t="s">
        <v>18</v>
      </c>
      <c r="B114" s="57">
        <v>100</v>
      </c>
      <c r="C114" s="69">
        <v>14090</v>
      </c>
      <c r="D114" s="71">
        <f>SUM(D115:D115)</f>
        <v>14090</v>
      </c>
      <c r="E114" s="71">
        <f>SUM(E115:E115)</f>
        <v>10768</v>
      </c>
    </row>
    <row r="115" spans="1:5" s="73" customFormat="1" ht="12" customHeight="1">
      <c r="A115" s="54" t="s">
        <v>297</v>
      </c>
      <c r="B115" s="51">
        <v>103</v>
      </c>
      <c r="C115" s="68">
        <v>14090</v>
      </c>
      <c r="D115" s="68">
        <v>14090</v>
      </c>
      <c r="E115" s="60">
        <v>10768</v>
      </c>
    </row>
    <row r="116" spans="1:5" s="75" customFormat="1" ht="12" customHeight="1">
      <c r="A116" s="55" t="s">
        <v>22</v>
      </c>
      <c r="B116" s="57">
        <v>200</v>
      </c>
      <c r="C116" s="69">
        <v>94600</v>
      </c>
      <c r="D116" s="71">
        <f>SUM(D117:D117)</f>
        <v>94600</v>
      </c>
      <c r="E116" s="71">
        <f>SUM(E117:E117)</f>
        <v>45202</v>
      </c>
    </row>
    <row r="117" spans="1:5" s="73" customFormat="1" ht="12" customHeight="1">
      <c r="A117" s="54" t="s">
        <v>181</v>
      </c>
      <c r="B117" s="51">
        <v>202</v>
      </c>
      <c r="C117" s="68">
        <v>94600</v>
      </c>
      <c r="D117" s="68">
        <v>94600</v>
      </c>
      <c r="E117" s="60">
        <v>45202</v>
      </c>
    </row>
    <row r="118" spans="1:5" s="75" customFormat="1" ht="12" customHeight="1">
      <c r="A118" s="55" t="s">
        <v>24</v>
      </c>
      <c r="B118" s="57">
        <v>300</v>
      </c>
      <c r="C118" s="69">
        <v>30110</v>
      </c>
      <c r="D118" s="69">
        <v>29744</v>
      </c>
      <c r="E118" s="71">
        <v>14390</v>
      </c>
    </row>
    <row r="119" spans="1:5" s="75" customFormat="1" ht="12" customHeight="1">
      <c r="A119" s="55" t="s">
        <v>25</v>
      </c>
      <c r="B119" s="57">
        <v>500</v>
      </c>
      <c r="C119" s="69">
        <v>4890</v>
      </c>
      <c r="D119" s="69">
        <v>4890</v>
      </c>
      <c r="E119" s="71">
        <v>2405</v>
      </c>
    </row>
    <row r="120" spans="1:5" s="75" customFormat="1" ht="12" customHeight="1">
      <c r="A120" s="55" t="s">
        <v>26</v>
      </c>
      <c r="B120" s="57">
        <v>700</v>
      </c>
      <c r="C120" s="69"/>
      <c r="D120" s="69">
        <v>366</v>
      </c>
      <c r="E120" s="71">
        <v>366</v>
      </c>
    </row>
    <row r="121" spans="1:5" s="75" customFormat="1" ht="12" customHeight="1">
      <c r="A121" s="55" t="s">
        <v>34</v>
      </c>
      <c r="B121" s="57">
        <v>1000</v>
      </c>
      <c r="C121" s="69">
        <v>13700</v>
      </c>
      <c r="D121" s="71">
        <f>SUM(D122:D125)</f>
        <v>13700</v>
      </c>
      <c r="E121" s="71">
        <f>SUM(E122:E125)</f>
        <v>7206</v>
      </c>
    </row>
    <row r="122" spans="1:5" s="73" customFormat="1" ht="12" customHeight="1">
      <c r="A122" s="54" t="s">
        <v>36</v>
      </c>
      <c r="B122" s="51">
        <v>1015</v>
      </c>
      <c r="C122" s="68">
        <v>7000</v>
      </c>
      <c r="D122" s="68">
        <v>7000</v>
      </c>
      <c r="E122" s="60">
        <v>6085</v>
      </c>
    </row>
    <row r="123" spans="1:5" s="73" customFormat="1" ht="12" customHeight="1">
      <c r="A123" s="54" t="s">
        <v>37</v>
      </c>
      <c r="B123" s="51">
        <v>1016</v>
      </c>
      <c r="C123" s="68">
        <v>1400</v>
      </c>
      <c r="D123" s="68">
        <v>1400</v>
      </c>
      <c r="E123" s="60">
        <v>0</v>
      </c>
    </row>
    <row r="124" spans="1:5" s="73" customFormat="1" ht="12" customHeight="1">
      <c r="A124" s="54" t="s">
        <v>61</v>
      </c>
      <c r="B124" s="51">
        <v>1020</v>
      </c>
      <c r="C124" s="68">
        <v>5000</v>
      </c>
      <c r="D124" s="68">
        <v>5000</v>
      </c>
      <c r="E124" s="60">
        <v>1057</v>
      </c>
    </row>
    <row r="125" spans="1:5" s="73" customFormat="1" ht="12" customHeight="1">
      <c r="A125" s="54" t="s">
        <v>39</v>
      </c>
      <c r="B125" s="51">
        <v>1051</v>
      </c>
      <c r="C125" s="68">
        <v>300</v>
      </c>
      <c r="D125" s="68">
        <v>300</v>
      </c>
      <c r="E125" s="60">
        <v>64</v>
      </c>
    </row>
    <row r="126" spans="1:5" s="21" customFormat="1" ht="12" customHeight="1">
      <c r="A126" s="10" t="s">
        <v>42</v>
      </c>
      <c r="B126" s="6">
        <v>9999</v>
      </c>
      <c r="C126" s="16">
        <f>SUM(C114,C116,C118:C121)</f>
        <v>157390</v>
      </c>
      <c r="D126" s="16">
        <f>SUM(D114,D116,D118:D121)</f>
        <v>157390</v>
      </c>
      <c r="E126" s="16">
        <f>SUM(E114,E116,E118:E121)</f>
        <v>80337</v>
      </c>
    </row>
    <row r="127" spans="1:5" s="21" customFormat="1" ht="12" customHeight="1">
      <c r="A127" s="10"/>
      <c r="B127" s="6"/>
      <c r="C127" s="16"/>
      <c r="D127" s="16"/>
      <c r="E127" s="16"/>
    </row>
    <row r="128" spans="1:5" s="21" customFormat="1" ht="12" customHeight="1">
      <c r="A128" s="10" t="s">
        <v>182</v>
      </c>
      <c r="B128" s="6"/>
      <c r="C128" s="18">
        <f>SUM(C111,C126)</f>
        <v>1382384</v>
      </c>
      <c r="D128" s="18">
        <f>SUM(D111,D126)</f>
        <v>1408529</v>
      </c>
      <c r="E128" s="18">
        <f>SUM(E111,E126)</f>
        <v>1129196</v>
      </c>
    </row>
    <row r="129" spans="1:5" ht="12" customHeight="1">
      <c r="A129" s="10"/>
      <c r="B129" s="6"/>
      <c r="C129" s="16"/>
      <c r="D129" s="11"/>
      <c r="E129" s="11"/>
    </row>
    <row r="130" spans="1:5" s="4" customFormat="1" ht="12" customHeight="1">
      <c r="A130" s="10" t="s">
        <v>52</v>
      </c>
      <c r="B130" s="6"/>
      <c r="C130" s="16"/>
      <c r="D130" s="11"/>
      <c r="E130" s="11"/>
    </row>
    <row r="131" spans="1:5" s="4" customFormat="1" ht="12" customHeight="1">
      <c r="A131" s="10"/>
      <c r="B131" s="6"/>
      <c r="C131" s="16"/>
      <c r="D131" s="11"/>
      <c r="E131" s="11"/>
    </row>
    <row r="132" spans="1:5" s="4" customFormat="1" ht="12" customHeight="1">
      <c r="A132" s="10" t="s">
        <v>53</v>
      </c>
      <c r="B132" s="6" t="s">
        <v>54</v>
      </c>
      <c r="C132" s="16"/>
      <c r="D132" s="11"/>
      <c r="E132" s="11"/>
    </row>
    <row r="133" spans="1:5" s="4" customFormat="1" ht="12" customHeight="1">
      <c r="A133" s="10"/>
      <c r="B133" s="6"/>
      <c r="C133" s="16"/>
      <c r="D133" s="11"/>
      <c r="E133" s="11"/>
    </row>
    <row r="134" spans="1:5" s="70" customFormat="1" ht="12" customHeight="1">
      <c r="A134" s="55" t="s">
        <v>18</v>
      </c>
      <c r="B134" s="57">
        <v>1000</v>
      </c>
      <c r="C134" s="69">
        <f>SUM(C135:C147)</f>
        <v>720199</v>
      </c>
      <c r="D134" s="69">
        <f>SUM(D135:D147)</f>
        <v>720199</v>
      </c>
      <c r="E134" s="69">
        <f>SUM(E135:E147)</f>
        <v>615883</v>
      </c>
    </row>
    <row r="135" spans="1:5" s="47" customFormat="1" ht="12" customHeight="1">
      <c r="A135" s="54" t="s">
        <v>102</v>
      </c>
      <c r="B135" s="51">
        <v>1011</v>
      </c>
      <c r="C135" s="68">
        <v>165001</v>
      </c>
      <c r="D135" s="68">
        <v>165001</v>
      </c>
      <c r="E135" s="68">
        <v>121108</v>
      </c>
    </row>
    <row r="136" spans="1:5" s="47" customFormat="1" ht="12" customHeight="1">
      <c r="A136" s="54" t="s">
        <v>65</v>
      </c>
      <c r="B136" s="51">
        <v>1012</v>
      </c>
      <c r="C136" s="68">
        <v>3350</v>
      </c>
      <c r="D136" s="68">
        <v>335</v>
      </c>
      <c r="E136" s="68">
        <v>335</v>
      </c>
    </row>
    <row r="137" spans="1:5" s="47" customFormat="1" ht="12" customHeight="1">
      <c r="A137" s="54" t="s">
        <v>35</v>
      </c>
      <c r="B137" s="51">
        <v>1013</v>
      </c>
      <c r="C137" s="68">
        <v>37920</v>
      </c>
      <c r="D137" s="68">
        <v>37920</v>
      </c>
      <c r="E137" s="68">
        <v>2640</v>
      </c>
    </row>
    <row r="138" spans="1:5" s="47" customFormat="1" ht="12" customHeight="1">
      <c r="A138" s="54" t="s">
        <v>60</v>
      </c>
      <c r="B138" s="51">
        <v>1014</v>
      </c>
      <c r="C138" s="68">
        <v>2424</v>
      </c>
      <c r="D138" s="68">
        <v>151</v>
      </c>
      <c r="E138" s="68">
        <v>151</v>
      </c>
    </row>
    <row r="139" spans="1:5" s="47" customFormat="1" ht="12" customHeight="1">
      <c r="A139" s="54" t="s">
        <v>36</v>
      </c>
      <c r="B139" s="51">
        <v>1015</v>
      </c>
      <c r="C139" s="68">
        <v>5524</v>
      </c>
      <c r="D139" s="68">
        <v>15920</v>
      </c>
      <c r="E139" s="68">
        <v>15920</v>
      </c>
    </row>
    <row r="140" spans="1:5" s="47" customFormat="1" ht="12" customHeight="1">
      <c r="A140" s="54" t="s">
        <v>37</v>
      </c>
      <c r="B140" s="51">
        <v>1016</v>
      </c>
      <c r="C140" s="68">
        <v>420142</v>
      </c>
      <c r="D140" s="68">
        <v>345490</v>
      </c>
      <c r="E140" s="68">
        <v>330433</v>
      </c>
    </row>
    <row r="141" spans="1:5" s="47" customFormat="1" ht="12" customHeight="1">
      <c r="A141" s="54" t="s">
        <v>61</v>
      </c>
      <c r="B141" s="51">
        <v>1020</v>
      </c>
      <c r="C141" s="68">
        <v>24680</v>
      </c>
      <c r="D141" s="68">
        <v>25388</v>
      </c>
      <c r="E141" s="68">
        <v>25388</v>
      </c>
    </row>
    <row r="142" spans="1:5" s="47" customFormat="1" ht="12" customHeight="1">
      <c r="A142" s="54" t="s">
        <v>38</v>
      </c>
      <c r="B142" s="51">
        <v>1030</v>
      </c>
      <c r="C142" s="68">
        <v>20800</v>
      </c>
      <c r="D142" s="68">
        <v>94612</v>
      </c>
      <c r="E142" s="68">
        <v>94612</v>
      </c>
    </row>
    <row r="143" spans="1:5" s="73" customFormat="1" ht="12" customHeight="1">
      <c r="A143" s="54" t="s">
        <v>39</v>
      </c>
      <c r="B143" s="51">
        <v>1051</v>
      </c>
      <c r="C143" s="68">
        <v>1893</v>
      </c>
      <c r="D143" s="68">
        <v>217</v>
      </c>
      <c r="E143" s="60">
        <v>217</v>
      </c>
    </row>
    <row r="144" spans="1:5" s="73" customFormat="1" ht="12" customHeight="1">
      <c r="A144" s="54" t="s">
        <v>176</v>
      </c>
      <c r="B144" s="51">
        <v>1062</v>
      </c>
      <c r="C144" s="68">
        <v>5344</v>
      </c>
      <c r="D144" s="68">
        <v>0</v>
      </c>
      <c r="E144" s="60">
        <v>0</v>
      </c>
    </row>
    <row r="145" spans="1:5" s="73" customFormat="1" ht="12" customHeight="1">
      <c r="A145" s="54" t="s">
        <v>62</v>
      </c>
      <c r="B145" s="51">
        <v>1091</v>
      </c>
      <c r="C145" s="68">
        <v>28564</v>
      </c>
      <c r="D145" s="68">
        <v>28564</v>
      </c>
      <c r="E145" s="60">
        <v>20558</v>
      </c>
    </row>
    <row r="146" spans="1:5" s="73" customFormat="1" ht="12" customHeight="1">
      <c r="A146" s="54" t="s">
        <v>177</v>
      </c>
      <c r="B146" s="51">
        <v>1092</v>
      </c>
      <c r="C146" s="68"/>
      <c r="D146" s="68">
        <v>2044</v>
      </c>
      <c r="E146" s="60">
        <v>2013</v>
      </c>
    </row>
    <row r="147" spans="1:5" s="73" customFormat="1" ht="12" customHeight="1">
      <c r="A147" s="54" t="s">
        <v>41</v>
      </c>
      <c r="B147" s="51">
        <v>1098</v>
      </c>
      <c r="C147" s="68">
        <v>4557</v>
      </c>
      <c r="D147" s="68">
        <v>4557</v>
      </c>
      <c r="E147" s="60">
        <v>2508</v>
      </c>
    </row>
    <row r="148" spans="1:5" s="17" customFormat="1" ht="12" customHeight="1">
      <c r="A148" s="10" t="s">
        <v>27</v>
      </c>
      <c r="B148" s="6">
        <v>9999</v>
      </c>
      <c r="C148" s="16">
        <f>SUM(C134)</f>
        <v>720199</v>
      </c>
      <c r="D148" s="16">
        <f>SUM(D134)</f>
        <v>720199</v>
      </c>
      <c r="E148" s="16">
        <f>SUM(E134)</f>
        <v>615883</v>
      </c>
    </row>
    <row r="149" spans="1:5" s="4" customFormat="1" ht="12" customHeight="1">
      <c r="A149" s="10"/>
      <c r="B149" s="6"/>
      <c r="C149" s="16"/>
      <c r="D149" s="11"/>
      <c r="E149" s="11"/>
    </row>
    <row r="150" spans="1:5" s="47" customFormat="1" ht="12" customHeight="1">
      <c r="A150" s="55" t="s">
        <v>271</v>
      </c>
      <c r="B150" s="57" t="s">
        <v>270</v>
      </c>
      <c r="C150" s="69"/>
      <c r="D150" s="60"/>
      <c r="E150" s="60"/>
    </row>
    <row r="151" spans="1:5" s="47" customFormat="1" ht="12" customHeight="1">
      <c r="A151" s="55"/>
      <c r="B151" s="57"/>
      <c r="C151" s="69"/>
      <c r="D151" s="60"/>
      <c r="E151" s="60"/>
    </row>
    <row r="152" spans="1:5" s="70" customFormat="1" ht="12.75" customHeight="1">
      <c r="A152" s="55" t="s">
        <v>18</v>
      </c>
      <c r="B152" s="57">
        <v>100</v>
      </c>
      <c r="C152" s="69">
        <f>SUM(C153:C154)</f>
        <v>0</v>
      </c>
      <c r="D152" s="69">
        <f>SUM(D153:D154)</f>
        <v>38976</v>
      </c>
      <c r="E152" s="69">
        <f>SUM(E153:E154)</f>
        <v>32001</v>
      </c>
    </row>
    <row r="153" spans="1:5" s="47" customFormat="1" ht="12" customHeight="1">
      <c r="A153" s="54" t="s">
        <v>297</v>
      </c>
      <c r="B153" s="51">
        <v>101</v>
      </c>
      <c r="C153" s="68"/>
      <c r="D153" s="68">
        <v>36797</v>
      </c>
      <c r="E153" s="68">
        <v>29822</v>
      </c>
    </row>
    <row r="154" spans="1:5" s="47" customFormat="1" ht="12" customHeight="1">
      <c r="A154" s="54" t="s">
        <v>285</v>
      </c>
      <c r="B154" s="51">
        <v>109</v>
      </c>
      <c r="C154" s="68"/>
      <c r="D154" s="68">
        <v>2179</v>
      </c>
      <c r="E154" s="68">
        <v>2179</v>
      </c>
    </row>
    <row r="155" spans="1:5" s="70" customFormat="1" ht="12" customHeight="1">
      <c r="A155" s="55" t="s">
        <v>22</v>
      </c>
      <c r="B155" s="57">
        <v>200</v>
      </c>
      <c r="C155" s="69">
        <f>SUM(C156:C157)</f>
        <v>0</v>
      </c>
      <c r="D155" s="69">
        <f>SUM(D156:D157)</f>
        <v>0</v>
      </c>
      <c r="E155" s="69">
        <f>SUM(E156:E157)</f>
        <v>0</v>
      </c>
    </row>
    <row r="156" spans="1:5" s="47" customFormat="1" ht="12" customHeight="1">
      <c r="A156" s="54" t="s">
        <v>55</v>
      </c>
      <c r="B156" s="51">
        <v>208</v>
      </c>
      <c r="C156" s="68"/>
      <c r="D156" s="68"/>
      <c r="E156" s="68"/>
    </row>
    <row r="157" spans="1:5" s="47" customFormat="1" ht="12" customHeight="1">
      <c r="A157" s="54" t="s">
        <v>56</v>
      </c>
      <c r="B157" s="51">
        <v>209</v>
      </c>
      <c r="C157" s="68"/>
      <c r="D157" s="68"/>
      <c r="E157" s="68"/>
    </row>
    <row r="158" spans="1:5" s="70" customFormat="1" ht="12" customHeight="1">
      <c r="A158" s="55" t="s">
        <v>24</v>
      </c>
      <c r="B158" s="57">
        <v>300</v>
      </c>
      <c r="C158" s="69"/>
      <c r="D158" s="69">
        <v>11283</v>
      </c>
      <c r="E158" s="69">
        <v>8022</v>
      </c>
    </row>
    <row r="159" spans="1:5" s="70" customFormat="1" ht="12" customHeight="1">
      <c r="A159" s="55" t="s">
        <v>57</v>
      </c>
      <c r="B159" s="57">
        <v>400</v>
      </c>
      <c r="C159" s="69"/>
      <c r="D159" s="69">
        <v>1556</v>
      </c>
      <c r="E159" s="69">
        <v>1104</v>
      </c>
    </row>
    <row r="160" spans="1:5" s="70" customFormat="1" ht="12" customHeight="1">
      <c r="A160" s="55" t="s">
        <v>25</v>
      </c>
      <c r="B160" s="57">
        <v>500</v>
      </c>
      <c r="C160" s="69"/>
      <c r="D160" s="69">
        <v>1887</v>
      </c>
      <c r="E160" s="69">
        <v>1342</v>
      </c>
    </row>
    <row r="161" spans="1:5" s="70" customFormat="1" ht="12" customHeight="1">
      <c r="A161" s="55" t="s">
        <v>26</v>
      </c>
      <c r="B161" s="57">
        <v>700</v>
      </c>
      <c r="C161" s="69"/>
      <c r="D161" s="69">
        <v>335</v>
      </c>
      <c r="E161" s="69">
        <v>239</v>
      </c>
    </row>
    <row r="162" spans="1:5" s="70" customFormat="1" ht="12" customHeight="1">
      <c r="A162" s="55" t="s">
        <v>27</v>
      </c>
      <c r="B162" s="57">
        <v>9999</v>
      </c>
      <c r="C162" s="69">
        <f>SUM(C152,C155,C158:C161)</f>
        <v>0</v>
      </c>
      <c r="D162" s="69">
        <f>SUM(D152,D155,D158:D161)</f>
        <v>54037</v>
      </c>
      <c r="E162" s="69">
        <f>SUM(E152,E155,E158:E161)</f>
        <v>42708</v>
      </c>
    </row>
    <row r="163" spans="1:5" s="70" customFormat="1" ht="12" customHeight="1">
      <c r="A163" s="55"/>
      <c r="B163" s="57"/>
      <c r="C163" s="69"/>
      <c r="D163" s="69"/>
      <c r="E163" s="69"/>
    </row>
    <row r="164" spans="1:5" s="4" customFormat="1" ht="12" customHeight="1">
      <c r="A164" s="10" t="s">
        <v>183</v>
      </c>
      <c r="B164" s="6" t="s">
        <v>184</v>
      </c>
      <c r="C164" s="16"/>
      <c r="D164" s="11"/>
      <c r="E164" s="11"/>
    </row>
    <row r="165" spans="1:5" s="4" customFormat="1" ht="12" customHeight="1">
      <c r="A165" s="10"/>
      <c r="B165" s="6"/>
      <c r="C165" s="16"/>
      <c r="D165" s="11"/>
      <c r="E165" s="11"/>
    </row>
    <row r="166" spans="1:5" s="70" customFormat="1" ht="12" customHeight="1">
      <c r="A166" s="55" t="s">
        <v>18</v>
      </c>
      <c r="B166" s="57">
        <v>100</v>
      </c>
      <c r="C166" s="69">
        <f>SUM(C167:C168)</f>
        <v>22154</v>
      </c>
      <c r="D166" s="69">
        <f>SUM(D167:D168)</f>
        <v>21803</v>
      </c>
      <c r="E166" s="69">
        <f>SUM(E167:E168)</f>
        <v>16598</v>
      </c>
    </row>
    <row r="167" spans="1:5" s="47" customFormat="1" ht="12" customHeight="1">
      <c r="A167" s="54" t="s">
        <v>19</v>
      </c>
      <c r="B167" s="51">
        <v>101</v>
      </c>
      <c r="C167" s="68">
        <v>22154</v>
      </c>
      <c r="D167" s="68">
        <v>20730</v>
      </c>
      <c r="E167" s="68">
        <v>15525</v>
      </c>
    </row>
    <row r="168" spans="1:5" s="47" customFormat="1" ht="12" customHeight="1">
      <c r="A168" s="54" t="s">
        <v>285</v>
      </c>
      <c r="B168" s="51">
        <v>109</v>
      </c>
      <c r="C168" s="68"/>
      <c r="D168" s="68">
        <v>1073</v>
      </c>
      <c r="E168" s="68">
        <v>1073</v>
      </c>
    </row>
    <row r="169" spans="1:5" s="70" customFormat="1" ht="12" customHeight="1">
      <c r="A169" s="55" t="s">
        <v>22</v>
      </c>
      <c r="B169" s="57">
        <v>200</v>
      </c>
      <c r="C169" s="69">
        <f>SUM(C170)</f>
        <v>0</v>
      </c>
      <c r="D169" s="69">
        <f>SUM(D170)</f>
        <v>6</v>
      </c>
      <c r="E169" s="69">
        <f>SUM(E170)</f>
        <v>6</v>
      </c>
    </row>
    <row r="170" spans="1:5" s="47" customFormat="1" ht="12" customHeight="1">
      <c r="A170" s="54" t="s">
        <v>56</v>
      </c>
      <c r="B170" s="51">
        <v>209</v>
      </c>
      <c r="C170" s="68"/>
      <c r="D170" s="68">
        <v>6</v>
      </c>
      <c r="E170" s="68">
        <v>6</v>
      </c>
    </row>
    <row r="171" spans="1:5" s="70" customFormat="1" ht="12" customHeight="1">
      <c r="A171" s="55" t="s">
        <v>24</v>
      </c>
      <c r="B171" s="57">
        <v>300</v>
      </c>
      <c r="C171" s="69">
        <v>5959</v>
      </c>
      <c r="D171" s="69">
        <v>6253</v>
      </c>
      <c r="E171" s="69">
        <v>4682</v>
      </c>
    </row>
    <row r="172" spans="1:5" s="70" customFormat="1" ht="12" customHeight="1">
      <c r="A172" s="55" t="s">
        <v>25</v>
      </c>
      <c r="B172" s="57">
        <v>500</v>
      </c>
      <c r="C172" s="69">
        <v>997</v>
      </c>
      <c r="D172" s="69">
        <v>1046</v>
      </c>
      <c r="E172" s="69">
        <v>781</v>
      </c>
    </row>
    <row r="173" spans="1:5" s="70" customFormat="1" ht="12" customHeight="1">
      <c r="A173" s="55" t="s">
        <v>26</v>
      </c>
      <c r="B173" s="57">
        <v>700</v>
      </c>
      <c r="C173" s="69">
        <v>177</v>
      </c>
      <c r="D173" s="69">
        <v>179</v>
      </c>
      <c r="E173" s="69">
        <v>42</v>
      </c>
    </row>
    <row r="174" spans="1:5" s="75" customFormat="1" ht="12" customHeight="1">
      <c r="A174" s="55" t="s">
        <v>34</v>
      </c>
      <c r="B174" s="57">
        <v>1000</v>
      </c>
      <c r="C174" s="71">
        <f>SUM(C175:C181)</f>
        <v>10409</v>
      </c>
      <c r="D174" s="71">
        <f>SUM(D175:D181)</f>
        <v>10409</v>
      </c>
      <c r="E174" s="71">
        <f>SUM(E175:E181)</f>
        <v>7283</v>
      </c>
    </row>
    <row r="175" spans="1:5" s="73" customFormat="1" ht="12" customHeight="1">
      <c r="A175" s="54" t="s">
        <v>35</v>
      </c>
      <c r="B175" s="51">
        <v>1013</v>
      </c>
      <c r="C175" s="68">
        <v>1200</v>
      </c>
      <c r="D175" s="68">
        <v>1200</v>
      </c>
      <c r="E175" s="60">
        <v>0</v>
      </c>
    </row>
    <row r="176" spans="1:5" s="73" customFormat="1" ht="12" customHeight="1">
      <c r="A176" s="54" t="s">
        <v>36</v>
      </c>
      <c r="B176" s="51">
        <v>1015</v>
      </c>
      <c r="C176" s="68">
        <v>1000</v>
      </c>
      <c r="D176" s="68">
        <v>1537</v>
      </c>
      <c r="E176" s="60">
        <v>1537</v>
      </c>
    </row>
    <row r="177" spans="1:5" s="73" customFormat="1" ht="12" customHeight="1">
      <c r="A177" s="54" t="s">
        <v>37</v>
      </c>
      <c r="B177" s="51">
        <v>1016</v>
      </c>
      <c r="C177" s="68">
        <v>3500</v>
      </c>
      <c r="D177" s="68">
        <v>4455</v>
      </c>
      <c r="E177" s="60">
        <v>4455</v>
      </c>
    </row>
    <row r="178" spans="1:5" s="73" customFormat="1" ht="12" customHeight="1">
      <c r="A178" s="54" t="s">
        <v>61</v>
      </c>
      <c r="B178" s="51">
        <v>1020</v>
      </c>
      <c r="C178" s="68">
        <v>1044</v>
      </c>
      <c r="D178" s="68">
        <v>1044</v>
      </c>
      <c r="E178" s="60">
        <v>578</v>
      </c>
    </row>
    <row r="179" spans="1:5" s="73" customFormat="1" ht="12" customHeight="1">
      <c r="A179" s="54" t="s">
        <v>38</v>
      </c>
      <c r="B179" s="51">
        <v>1030</v>
      </c>
      <c r="C179" s="68">
        <v>3000</v>
      </c>
      <c r="D179" s="68">
        <v>1455</v>
      </c>
      <c r="E179" s="60">
        <v>0</v>
      </c>
    </row>
    <row r="180" spans="1:5" s="73" customFormat="1" ht="12" customHeight="1">
      <c r="A180" s="55" t="s">
        <v>68</v>
      </c>
      <c r="B180" s="51">
        <v>1040</v>
      </c>
      <c r="C180" s="68"/>
      <c r="D180" s="68">
        <v>53</v>
      </c>
      <c r="E180" s="60">
        <v>53</v>
      </c>
    </row>
    <row r="181" spans="1:5" s="73" customFormat="1" ht="12" customHeight="1">
      <c r="A181" s="54" t="s">
        <v>62</v>
      </c>
      <c r="B181" s="51">
        <v>1091</v>
      </c>
      <c r="C181" s="68">
        <v>665</v>
      </c>
      <c r="D181" s="68">
        <v>665</v>
      </c>
      <c r="E181" s="60">
        <v>660</v>
      </c>
    </row>
    <row r="182" spans="1:5" s="17" customFormat="1" ht="12" customHeight="1">
      <c r="A182" s="10" t="s">
        <v>27</v>
      </c>
      <c r="B182" s="6">
        <v>9999</v>
      </c>
      <c r="C182" s="16">
        <f>SUM(C166,C169,C171:C174)</f>
        <v>39696</v>
      </c>
      <c r="D182" s="16">
        <f>SUM(D166,D169,D171:D174)</f>
        <v>39696</v>
      </c>
      <c r="E182" s="16">
        <f>SUM(E166,E169,E171:E174)</f>
        <v>29392</v>
      </c>
    </row>
    <row r="183" spans="1:5" s="4" customFormat="1" ht="12" customHeight="1">
      <c r="A183" s="10"/>
      <c r="B183" s="6"/>
      <c r="C183" s="16"/>
      <c r="D183" s="11"/>
      <c r="E183" s="11"/>
    </row>
    <row r="184" spans="1:5" s="4" customFormat="1" ht="12" customHeight="1">
      <c r="A184" s="10" t="s">
        <v>72</v>
      </c>
      <c r="B184" s="6" t="s">
        <v>73</v>
      </c>
      <c r="C184" s="16"/>
      <c r="D184" s="11"/>
      <c r="E184" s="11"/>
    </row>
    <row r="185" spans="1:5" s="70" customFormat="1" ht="12" customHeight="1">
      <c r="A185" s="55" t="s">
        <v>34</v>
      </c>
      <c r="B185" s="57">
        <v>1000</v>
      </c>
      <c r="C185" s="69">
        <f>SUM(C186:C194)</f>
        <v>46439</v>
      </c>
      <c r="D185" s="69">
        <f>SUM(D186:D194)</f>
        <v>50964</v>
      </c>
      <c r="E185" s="69">
        <f>SUM(E186:E194)</f>
        <v>50964</v>
      </c>
    </row>
    <row r="186" spans="1:5" s="47" customFormat="1" ht="12" customHeight="1">
      <c r="A186" s="54" t="s">
        <v>65</v>
      </c>
      <c r="B186" s="51">
        <v>1012</v>
      </c>
      <c r="C186" s="68">
        <v>300</v>
      </c>
      <c r="D186" s="68">
        <v>0</v>
      </c>
      <c r="E186" s="68">
        <v>0</v>
      </c>
    </row>
    <row r="187" spans="1:5" s="47" customFormat="1" ht="12" customHeight="1">
      <c r="A187" s="54" t="s">
        <v>35</v>
      </c>
      <c r="B187" s="51">
        <v>1013</v>
      </c>
      <c r="C187" s="68">
        <v>3840</v>
      </c>
      <c r="D187" s="68">
        <v>0</v>
      </c>
      <c r="E187" s="68">
        <v>0</v>
      </c>
    </row>
    <row r="188" spans="1:5" s="47" customFormat="1" ht="12" customHeight="1">
      <c r="A188" s="54" t="s">
        <v>36</v>
      </c>
      <c r="B188" s="51">
        <v>1015</v>
      </c>
      <c r="C188" s="68">
        <v>800</v>
      </c>
      <c r="D188" s="68">
        <v>1089</v>
      </c>
      <c r="E188" s="68">
        <v>1089</v>
      </c>
    </row>
    <row r="189" spans="1:5" s="47" customFormat="1" ht="12" customHeight="1">
      <c r="A189" s="54" t="s">
        <v>37</v>
      </c>
      <c r="B189" s="51">
        <v>1016</v>
      </c>
      <c r="C189" s="68">
        <v>31000</v>
      </c>
      <c r="D189" s="68">
        <v>42860</v>
      </c>
      <c r="E189" s="68">
        <v>42860</v>
      </c>
    </row>
    <row r="190" spans="1:5" s="47" customFormat="1" ht="12" customHeight="1">
      <c r="A190" s="54" t="s">
        <v>61</v>
      </c>
      <c r="B190" s="51">
        <v>1020</v>
      </c>
      <c r="C190" s="68">
        <v>5150</v>
      </c>
      <c r="D190" s="68">
        <v>4359</v>
      </c>
      <c r="E190" s="68">
        <v>4359</v>
      </c>
    </row>
    <row r="191" spans="1:5" s="47" customFormat="1" ht="12" customHeight="1">
      <c r="A191" s="54" t="s">
        <v>286</v>
      </c>
      <c r="B191" s="51">
        <v>1040</v>
      </c>
      <c r="C191" s="68"/>
      <c r="D191" s="68">
        <v>346</v>
      </c>
      <c r="E191" s="68">
        <v>346</v>
      </c>
    </row>
    <row r="192" spans="1:5" s="47" customFormat="1" ht="12" customHeight="1">
      <c r="A192" s="54" t="s">
        <v>39</v>
      </c>
      <c r="B192" s="51">
        <v>1051</v>
      </c>
      <c r="C192" s="68">
        <v>150</v>
      </c>
      <c r="D192" s="68">
        <v>57</v>
      </c>
      <c r="E192" s="68">
        <v>57</v>
      </c>
    </row>
    <row r="193" spans="1:5" s="47" customFormat="1" ht="12" customHeight="1">
      <c r="A193" s="54" t="s">
        <v>176</v>
      </c>
      <c r="B193" s="51">
        <v>1062</v>
      </c>
      <c r="C193" s="68">
        <v>1784</v>
      </c>
      <c r="D193" s="68">
        <v>0</v>
      </c>
      <c r="E193" s="68">
        <v>0</v>
      </c>
    </row>
    <row r="194" spans="1:5" s="47" customFormat="1" ht="12" customHeight="1">
      <c r="A194" s="54" t="s">
        <v>62</v>
      </c>
      <c r="B194" s="51">
        <v>1091</v>
      </c>
      <c r="C194" s="68">
        <v>3415</v>
      </c>
      <c r="D194" s="68">
        <v>2253</v>
      </c>
      <c r="E194" s="68">
        <v>2253</v>
      </c>
    </row>
    <row r="195" spans="1:5" s="17" customFormat="1" ht="12" customHeight="1">
      <c r="A195" s="10" t="s">
        <v>27</v>
      </c>
      <c r="B195" s="6">
        <v>9999</v>
      </c>
      <c r="C195" s="16">
        <f>SUM(C185)</f>
        <v>46439</v>
      </c>
      <c r="D195" s="16">
        <f>SUM(D185)</f>
        <v>50964</v>
      </c>
      <c r="E195" s="16">
        <f>SUM(E185)</f>
        <v>50964</v>
      </c>
    </row>
    <row r="196" spans="1:5" s="4" customFormat="1" ht="12" customHeight="1">
      <c r="A196" s="10" t="s">
        <v>74</v>
      </c>
      <c r="B196" s="6" t="s">
        <v>75</v>
      </c>
      <c r="C196" s="16"/>
      <c r="D196" s="15"/>
      <c r="E196" s="15"/>
    </row>
    <row r="197" spans="1:5" s="70" customFormat="1" ht="12" customHeight="1">
      <c r="A197" s="55" t="s">
        <v>34</v>
      </c>
      <c r="B197" s="57">
        <v>1000</v>
      </c>
      <c r="C197" s="69">
        <f>SUM(C198:C206)</f>
        <v>81563</v>
      </c>
      <c r="D197" s="69">
        <f>SUM(D198:D206)</f>
        <v>77038</v>
      </c>
      <c r="E197" s="69">
        <f>SUM(E198:E206)</f>
        <v>40716</v>
      </c>
    </row>
    <row r="198" spans="1:5" s="47" customFormat="1" ht="12" customHeight="1">
      <c r="A198" s="54" t="s">
        <v>35</v>
      </c>
      <c r="B198" s="51">
        <v>1013</v>
      </c>
      <c r="C198" s="68">
        <v>1440</v>
      </c>
      <c r="D198" s="68">
        <v>1440</v>
      </c>
      <c r="E198" s="68">
        <v>0</v>
      </c>
    </row>
    <row r="199" spans="1:5" s="47" customFormat="1" ht="12" customHeight="1">
      <c r="A199" s="54" t="s">
        <v>36</v>
      </c>
      <c r="B199" s="51">
        <v>1015</v>
      </c>
      <c r="C199" s="68">
        <v>18000</v>
      </c>
      <c r="D199" s="68">
        <v>18000</v>
      </c>
      <c r="E199" s="68">
        <v>8326</v>
      </c>
    </row>
    <row r="200" spans="1:5" s="47" customFormat="1" ht="12" customHeight="1">
      <c r="A200" s="54" t="s">
        <v>37</v>
      </c>
      <c r="B200" s="51">
        <v>1016</v>
      </c>
      <c r="C200" s="68">
        <v>10000</v>
      </c>
      <c r="D200" s="68">
        <v>10000</v>
      </c>
      <c r="E200" s="68">
        <v>6556</v>
      </c>
    </row>
    <row r="201" spans="1:5" s="47" customFormat="1" ht="12" customHeight="1">
      <c r="A201" s="54" t="s">
        <v>61</v>
      </c>
      <c r="B201" s="51">
        <v>1020</v>
      </c>
      <c r="C201" s="68">
        <v>26000</v>
      </c>
      <c r="D201" s="68">
        <v>26000</v>
      </c>
      <c r="E201" s="68">
        <v>19870</v>
      </c>
    </row>
    <row r="202" spans="1:5" s="47" customFormat="1" ht="12" customHeight="1">
      <c r="A202" s="54" t="s">
        <v>286</v>
      </c>
      <c r="B202" s="51">
        <v>1040</v>
      </c>
      <c r="C202" s="68"/>
      <c r="D202" s="68">
        <v>97</v>
      </c>
      <c r="E202" s="68">
        <v>97</v>
      </c>
    </row>
    <row r="203" spans="1:5" s="47" customFormat="1" ht="12" customHeight="1">
      <c r="A203" s="54" t="s">
        <v>39</v>
      </c>
      <c r="B203" s="51">
        <v>1051</v>
      </c>
      <c r="C203" s="68">
        <v>2500</v>
      </c>
      <c r="D203" s="68">
        <v>2500</v>
      </c>
      <c r="E203" s="68">
        <v>321</v>
      </c>
    </row>
    <row r="204" spans="1:5" s="47" customFormat="1" ht="12" customHeight="1">
      <c r="A204" s="54" t="s">
        <v>176</v>
      </c>
      <c r="B204" s="51">
        <v>1062</v>
      </c>
      <c r="C204" s="68">
        <v>321</v>
      </c>
      <c r="D204" s="68">
        <v>2976</v>
      </c>
      <c r="E204" s="68">
        <v>2976</v>
      </c>
    </row>
    <row r="205" spans="1:5" s="47" customFormat="1" ht="12" customHeight="1">
      <c r="A205" s="54" t="s">
        <v>62</v>
      </c>
      <c r="B205" s="51">
        <v>1091</v>
      </c>
      <c r="C205" s="68">
        <v>2222</v>
      </c>
      <c r="D205" s="68">
        <v>2222</v>
      </c>
      <c r="E205" s="68">
        <v>979</v>
      </c>
    </row>
    <row r="206" spans="1:5" s="47" customFormat="1" ht="12" customHeight="1">
      <c r="A206" s="54" t="s">
        <v>41</v>
      </c>
      <c r="B206" s="51">
        <v>1098</v>
      </c>
      <c r="C206" s="68">
        <v>21080</v>
      </c>
      <c r="D206" s="68">
        <v>13803</v>
      </c>
      <c r="E206" s="68">
        <v>1591</v>
      </c>
    </row>
    <row r="207" spans="1:5" s="17" customFormat="1" ht="12" customHeight="1">
      <c r="A207" s="10" t="s">
        <v>27</v>
      </c>
      <c r="B207" s="6">
        <v>9999</v>
      </c>
      <c r="C207" s="16">
        <f>SUM(C197)</f>
        <v>81563</v>
      </c>
      <c r="D207" s="16">
        <f>SUM(D197)</f>
        <v>77038</v>
      </c>
      <c r="E207" s="16">
        <f>SUM(E197)</f>
        <v>40716</v>
      </c>
    </row>
    <row r="208" spans="1:5" s="4" customFormat="1" ht="12" customHeight="1">
      <c r="A208" s="10"/>
      <c r="B208" s="6"/>
      <c r="C208" s="16"/>
      <c r="D208" s="11"/>
      <c r="E208" s="11"/>
    </row>
    <row r="209" spans="1:5" s="17" customFormat="1" ht="12" customHeight="1">
      <c r="A209" s="10" t="s">
        <v>76</v>
      </c>
      <c r="B209" s="6"/>
      <c r="C209" s="18">
        <f>SUM(C148,C162,C182,C195,C207)</f>
        <v>887897</v>
      </c>
      <c r="D209" s="18">
        <f>SUM(D148,D162,D182,D195,D207)</f>
        <v>941934</v>
      </c>
      <c r="E209" s="18">
        <f>SUM(E148,E162,E182,E195,E207)</f>
        <v>779663</v>
      </c>
    </row>
    <row r="210" spans="1:5" ht="12" customHeight="1">
      <c r="A210" s="10"/>
      <c r="B210" s="10"/>
      <c r="C210" s="15"/>
      <c r="D210" s="11"/>
      <c r="E210" s="11"/>
    </row>
    <row r="211" spans="1:5" s="4" customFormat="1" ht="12" customHeight="1">
      <c r="A211" s="10" t="s">
        <v>77</v>
      </c>
      <c r="B211" s="6"/>
      <c r="C211" s="16"/>
      <c r="D211" s="11"/>
      <c r="E211" s="11"/>
    </row>
    <row r="212" spans="1:5" s="4" customFormat="1" ht="12" customHeight="1">
      <c r="A212" s="10" t="s">
        <v>90</v>
      </c>
      <c r="B212" s="6" t="s">
        <v>91</v>
      </c>
      <c r="C212" s="16"/>
      <c r="D212" s="11"/>
      <c r="E212" s="11"/>
    </row>
    <row r="213" spans="1:5" s="70" customFormat="1" ht="12" customHeight="1">
      <c r="A213" s="55" t="s">
        <v>18</v>
      </c>
      <c r="B213" s="57">
        <v>1000</v>
      </c>
      <c r="C213" s="69">
        <f>SUM(C214:C224)</f>
        <v>317831</v>
      </c>
      <c r="D213" s="69">
        <f>SUM(D214:D224)</f>
        <v>332278</v>
      </c>
      <c r="E213" s="69">
        <f>SUM(E214:E224)</f>
        <v>234021</v>
      </c>
    </row>
    <row r="214" spans="1:5" s="47" customFormat="1" ht="12" customHeight="1">
      <c r="A214" s="54" t="s">
        <v>102</v>
      </c>
      <c r="B214" s="51">
        <v>1011</v>
      </c>
      <c r="C214" s="68">
        <v>97000</v>
      </c>
      <c r="D214" s="68">
        <v>91778</v>
      </c>
      <c r="E214" s="68">
        <v>77264</v>
      </c>
    </row>
    <row r="215" spans="1:5" s="47" customFormat="1" ht="12" customHeight="1">
      <c r="A215" s="54" t="s">
        <v>65</v>
      </c>
      <c r="B215" s="51">
        <v>1012</v>
      </c>
      <c r="C215" s="68">
        <v>300</v>
      </c>
      <c r="D215" s="68">
        <v>300</v>
      </c>
      <c r="E215" s="68">
        <v>53</v>
      </c>
    </row>
    <row r="216" spans="1:5" s="47" customFormat="1" ht="12" customHeight="1">
      <c r="A216" s="54" t="s">
        <v>35</v>
      </c>
      <c r="B216" s="51">
        <v>1013</v>
      </c>
      <c r="C216" s="68">
        <v>12000</v>
      </c>
      <c r="D216" s="68">
        <v>12000</v>
      </c>
      <c r="E216" s="68">
        <v>140</v>
      </c>
    </row>
    <row r="217" spans="1:5" s="47" customFormat="1" ht="12" customHeight="1">
      <c r="A217" s="54" t="s">
        <v>36</v>
      </c>
      <c r="B217" s="51">
        <v>1015</v>
      </c>
      <c r="C217" s="68">
        <v>6000</v>
      </c>
      <c r="D217" s="68">
        <v>11178</v>
      </c>
      <c r="E217" s="68">
        <v>11178</v>
      </c>
    </row>
    <row r="218" spans="1:5" s="47" customFormat="1" ht="12" customHeight="1">
      <c r="A218" s="54" t="s">
        <v>37</v>
      </c>
      <c r="B218" s="51">
        <v>1016</v>
      </c>
      <c r="C218" s="68">
        <v>169000</v>
      </c>
      <c r="D218" s="68">
        <v>169000</v>
      </c>
      <c r="E218" s="68">
        <v>107476</v>
      </c>
    </row>
    <row r="219" spans="1:5" s="47" customFormat="1" ht="12" customHeight="1">
      <c r="A219" s="54" t="s">
        <v>61</v>
      </c>
      <c r="B219" s="51">
        <v>1020</v>
      </c>
      <c r="C219" s="68">
        <v>19350</v>
      </c>
      <c r="D219" s="68">
        <v>16187</v>
      </c>
      <c r="E219" s="68">
        <v>14585</v>
      </c>
    </row>
    <row r="220" spans="1:5" s="47" customFormat="1" ht="12" customHeight="1">
      <c r="A220" s="54" t="s">
        <v>38</v>
      </c>
      <c r="B220" s="51">
        <v>1030</v>
      </c>
      <c r="C220" s="68">
        <v>3600</v>
      </c>
      <c r="D220" s="68">
        <v>18047</v>
      </c>
      <c r="E220" s="68">
        <v>12955</v>
      </c>
    </row>
    <row r="221" spans="1:5" s="47" customFormat="1" ht="12" customHeight="1">
      <c r="A221" s="54" t="s">
        <v>174</v>
      </c>
      <c r="B221" s="51">
        <v>1040</v>
      </c>
      <c r="C221" s="68">
        <v>48</v>
      </c>
      <c r="D221" s="68">
        <v>446</v>
      </c>
      <c r="E221" s="68">
        <v>446</v>
      </c>
    </row>
    <row r="222" spans="1:5" s="47" customFormat="1" ht="12" customHeight="1">
      <c r="A222" s="54" t="s">
        <v>39</v>
      </c>
      <c r="B222" s="51">
        <v>1051</v>
      </c>
      <c r="C222" s="68"/>
      <c r="D222" s="68">
        <v>129</v>
      </c>
      <c r="E222" s="68">
        <v>129</v>
      </c>
    </row>
    <row r="223" spans="1:5" s="47" customFormat="1" ht="12" customHeight="1">
      <c r="A223" s="54" t="s">
        <v>62</v>
      </c>
      <c r="B223" s="51">
        <v>1091</v>
      </c>
      <c r="C223" s="68">
        <v>10393</v>
      </c>
      <c r="D223" s="68">
        <v>10393</v>
      </c>
      <c r="E223" s="68">
        <v>7115</v>
      </c>
    </row>
    <row r="224" spans="1:5" s="47" customFormat="1" ht="12" customHeight="1">
      <c r="A224" s="54" t="s">
        <v>41</v>
      </c>
      <c r="B224" s="51">
        <v>1098</v>
      </c>
      <c r="C224" s="68">
        <v>140</v>
      </c>
      <c r="D224" s="68">
        <v>2820</v>
      </c>
      <c r="E224" s="68">
        <v>2680</v>
      </c>
    </row>
    <row r="225" spans="1:5" s="17" customFormat="1" ht="12" customHeight="1">
      <c r="A225" s="10" t="s">
        <v>27</v>
      </c>
      <c r="B225" s="6">
        <v>9999</v>
      </c>
      <c r="C225" s="16">
        <f>SUM(C213)</f>
        <v>317831</v>
      </c>
      <c r="D225" s="16">
        <f>SUM(D213)</f>
        <v>332278</v>
      </c>
      <c r="E225" s="16">
        <f>SUM(E213)</f>
        <v>234021</v>
      </c>
    </row>
    <row r="226" spans="1:5" s="70" customFormat="1" ht="12" customHeight="1">
      <c r="A226" s="55" t="s">
        <v>69</v>
      </c>
      <c r="B226" s="57">
        <v>5200</v>
      </c>
      <c r="C226" s="69">
        <v>30000</v>
      </c>
      <c r="D226" s="69">
        <v>30000</v>
      </c>
      <c r="E226" s="71">
        <v>30000</v>
      </c>
    </row>
    <row r="227" spans="1:5" s="17" customFormat="1" ht="12" customHeight="1">
      <c r="A227" s="10" t="s">
        <v>70</v>
      </c>
      <c r="B227" s="6"/>
      <c r="C227" s="16">
        <v>30000</v>
      </c>
      <c r="D227" s="18">
        <f>SUM(D226)</f>
        <v>30000</v>
      </c>
      <c r="E227" s="18">
        <f>SUM(E226)</f>
        <v>30000</v>
      </c>
    </row>
    <row r="228" spans="1:5" s="17" customFormat="1" ht="12" customHeight="1">
      <c r="A228" s="10" t="s">
        <v>71</v>
      </c>
      <c r="B228" s="6">
        <v>9999</v>
      </c>
      <c r="C228" s="16">
        <f>SUM(C225,C227)</f>
        <v>347831</v>
      </c>
      <c r="D228" s="16">
        <f>SUM(D225,D227)</f>
        <v>362278</v>
      </c>
      <c r="E228" s="16">
        <f>SUM(E225,E227)</f>
        <v>264021</v>
      </c>
    </row>
    <row r="229" spans="1:5" s="4" customFormat="1" ht="12" customHeight="1">
      <c r="A229" s="10" t="s">
        <v>92</v>
      </c>
      <c r="B229" s="6" t="s">
        <v>93</v>
      </c>
      <c r="C229" s="16"/>
      <c r="D229" s="11"/>
      <c r="E229" s="11"/>
    </row>
    <row r="230" spans="1:5" s="75" customFormat="1" ht="12" customHeight="1">
      <c r="A230" s="55" t="s">
        <v>34</v>
      </c>
      <c r="B230" s="57">
        <v>1000</v>
      </c>
      <c r="C230" s="71">
        <f>SUM(C231:C231)</f>
        <v>30000</v>
      </c>
      <c r="D230" s="71">
        <f>SUM(D231:D231)</f>
        <v>30000</v>
      </c>
      <c r="E230" s="71">
        <f>SUM(E231:E231)</f>
        <v>29740</v>
      </c>
    </row>
    <row r="231" spans="1:5" s="73" customFormat="1" ht="12" customHeight="1">
      <c r="A231" s="54" t="s">
        <v>61</v>
      </c>
      <c r="B231" s="51">
        <v>1020</v>
      </c>
      <c r="C231" s="68">
        <v>30000</v>
      </c>
      <c r="D231" s="68">
        <v>30000</v>
      </c>
      <c r="E231" s="60">
        <v>29740</v>
      </c>
    </row>
    <row r="232" spans="1:5" s="17" customFormat="1" ht="12" customHeight="1">
      <c r="A232" s="10" t="s">
        <v>27</v>
      </c>
      <c r="B232" s="6">
        <v>9999</v>
      </c>
      <c r="C232" s="16">
        <v>30000</v>
      </c>
      <c r="D232" s="16">
        <f>SUM(D230)</f>
        <v>30000</v>
      </c>
      <c r="E232" s="16">
        <f>SUM(E230)</f>
        <v>29740</v>
      </c>
    </row>
    <row r="233" spans="1:5" s="17" customFormat="1" ht="12" customHeight="1">
      <c r="A233" s="10" t="s">
        <v>94</v>
      </c>
      <c r="B233" s="6"/>
      <c r="C233" s="18">
        <f>SUM(C228,C232)</f>
        <v>377831</v>
      </c>
      <c r="D233" s="18">
        <f>SUM(D228,D232)</f>
        <v>392278</v>
      </c>
      <c r="E233" s="18">
        <f>SUM(E228,E232)</f>
        <v>293761</v>
      </c>
    </row>
    <row r="234" spans="1:5" s="17" customFormat="1" ht="12" customHeight="1">
      <c r="A234" s="10"/>
      <c r="B234" s="6"/>
      <c r="C234" s="16"/>
      <c r="D234" s="18"/>
      <c r="E234" s="18"/>
    </row>
    <row r="235" spans="1:5" ht="12" customHeight="1">
      <c r="A235" s="10" t="s">
        <v>95</v>
      </c>
      <c r="B235" s="6"/>
      <c r="C235" s="16"/>
      <c r="D235" s="11"/>
      <c r="E235" s="11"/>
    </row>
    <row r="236" spans="1:5" ht="12" customHeight="1">
      <c r="A236" s="10" t="s">
        <v>96</v>
      </c>
      <c r="B236" s="6"/>
      <c r="C236" s="16"/>
      <c r="D236" s="11"/>
      <c r="E236" s="11"/>
    </row>
    <row r="237" spans="1:5" ht="12" customHeight="1">
      <c r="A237" s="10" t="s">
        <v>185</v>
      </c>
      <c r="B237" s="6" t="s">
        <v>186</v>
      </c>
      <c r="C237" s="16"/>
      <c r="D237" s="11"/>
      <c r="E237" s="11"/>
    </row>
    <row r="238" spans="1:5" s="75" customFormat="1" ht="12" customHeight="1">
      <c r="A238" s="55" t="s">
        <v>18</v>
      </c>
      <c r="B238" s="57">
        <v>100</v>
      </c>
      <c r="C238" s="71">
        <f>SUM(C239)</f>
        <v>102392</v>
      </c>
      <c r="D238" s="71">
        <f>SUM(D239)</f>
        <v>102392</v>
      </c>
      <c r="E238" s="71">
        <f>SUM(E239)</f>
        <v>51906</v>
      </c>
    </row>
    <row r="239" spans="1:5" s="73" customFormat="1" ht="12" customHeight="1">
      <c r="A239" s="54" t="s">
        <v>19</v>
      </c>
      <c r="B239" s="51">
        <v>101</v>
      </c>
      <c r="C239" s="68">
        <v>102392</v>
      </c>
      <c r="D239" s="68">
        <v>102392</v>
      </c>
      <c r="E239" s="60">
        <v>51906</v>
      </c>
    </row>
    <row r="240" spans="1:5" s="75" customFormat="1" ht="12" customHeight="1">
      <c r="A240" s="55" t="s">
        <v>22</v>
      </c>
      <c r="B240" s="57">
        <v>200</v>
      </c>
      <c r="C240" s="71">
        <f>SUM(C241:C242)</f>
        <v>2000</v>
      </c>
      <c r="D240" s="71">
        <f>SUM(D241:D242)</f>
        <v>2000</v>
      </c>
      <c r="E240" s="71">
        <f>SUM(E241:E242)</f>
        <v>886</v>
      </c>
    </row>
    <row r="241" spans="1:5" s="73" customFormat="1" ht="12" customHeight="1">
      <c r="A241" s="54" t="s">
        <v>99</v>
      </c>
      <c r="B241" s="51">
        <v>208</v>
      </c>
      <c r="C241" s="68">
        <v>2000</v>
      </c>
      <c r="D241" s="68">
        <v>1755</v>
      </c>
      <c r="E241" s="60">
        <v>641</v>
      </c>
    </row>
    <row r="242" spans="1:5" s="73" customFormat="1" ht="12" customHeight="1">
      <c r="A242" s="54" t="s">
        <v>56</v>
      </c>
      <c r="B242" s="51">
        <v>209</v>
      </c>
      <c r="C242" s="68"/>
      <c r="D242" s="68">
        <v>245</v>
      </c>
      <c r="E242" s="60">
        <v>245</v>
      </c>
    </row>
    <row r="243" spans="1:5" s="75" customFormat="1" ht="12" customHeight="1">
      <c r="A243" s="55" t="s">
        <v>24</v>
      </c>
      <c r="B243" s="57">
        <v>300</v>
      </c>
      <c r="C243" s="69">
        <v>27663</v>
      </c>
      <c r="D243" s="69">
        <v>27663</v>
      </c>
      <c r="E243" s="71">
        <v>13699</v>
      </c>
    </row>
    <row r="244" spans="1:5" s="75" customFormat="1" ht="12" customHeight="1">
      <c r="A244" s="55" t="s">
        <v>25</v>
      </c>
      <c r="B244" s="57">
        <v>500</v>
      </c>
      <c r="C244" s="69">
        <v>4608</v>
      </c>
      <c r="D244" s="69">
        <v>4608</v>
      </c>
      <c r="E244" s="71">
        <v>2453</v>
      </c>
    </row>
    <row r="245" spans="1:5" s="75" customFormat="1" ht="12" customHeight="1">
      <c r="A245" s="55" t="s">
        <v>26</v>
      </c>
      <c r="B245" s="57">
        <v>700</v>
      </c>
      <c r="C245" s="69">
        <v>700</v>
      </c>
      <c r="D245" s="69">
        <v>700</v>
      </c>
      <c r="E245" s="71">
        <v>450</v>
      </c>
    </row>
    <row r="246" spans="1:5" s="75" customFormat="1" ht="12" customHeight="1">
      <c r="A246" s="55" t="s">
        <v>34</v>
      </c>
      <c r="B246" s="57">
        <v>1000</v>
      </c>
      <c r="C246" s="71">
        <f>SUM(C247:C256)</f>
        <v>90000</v>
      </c>
      <c r="D246" s="71">
        <f>SUM(D247:D256)</f>
        <v>90000</v>
      </c>
      <c r="E246" s="71">
        <f>SUM(E247:E256)</f>
        <v>66314</v>
      </c>
    </row>
    <row r="247" spans="1:5" s="73" customFormat="1" ht="12" customHeight="1">
      <c r="A247" s="54" t="s">
        <v>45</v>
      </c>
      <c r="B247" s="51">
        <v>1011</v>
      </c>
      <c r="C247" s="68">
        <v>45000</v>
      </c>
      <c r="D247" s="68">
        <v>45000</v>
      </c>
      <c r="E247" s="60">
        <v>32587</v>
      </c>
    </row>
    <row r="248" spans="1:5" s="73" customFormat="1" ht="12" customHeight="1">
      <c r="A248" s="54" t="s">
        <v>35</v>
      </c>
      <c r="B248" s="51">
        <v>1013</v>
      </c>
      <c r="C248" s="68">
        <v>2500</v>
      </c>
      <c r="D248" s="68">
        <v>2500</v>
      </c>
      <c r="E248" s="60">
        <v>0</v>
      </c>
    </row>
    <row r="249" spans="1:5" s="73" customFormat="1" ht="12" customHeight="1">
      <c r="A249" s="54" t="s">
        <v>36</v>
      </c>
      <c r="B249" s="51">
        <v>1015</v>
      </c>
      <c r="C249" s="68">
        <v>5000</v>
      </c>
      <c r="D249" s="68">
        <v>4982</v>
      </c>
      <c r="E249" s="60">
        <v>2083</v>
      </c>
    </row>
    <row r="250" spans="1:5" s="73" customFormat="1" ht="12" customHeight="1">
      <c r="A250" s="54" t="s">
        <v>37</v>
      </c>
      <c r="B250" s="51">
        <v>1016</v>
      </c>
      <c r="C250" s="68">
        <v>19888</v>
      </c>
      <c r="D250" s="68">
        <v>19888</v>
      </c>
      <c r="E250" s="60">
        <v>19768</v>
      </c>
    </row>
    <row r="251" spans="1:5" s="73" customFormat="1" ht="12" customHeight="1">
      <c r="A251" s="54" t="s">
        <v>61</v>
      </c>
      <c r="B251" s="51">
        <v>1020</v>
      </c>
      <c r="C251" s="68">
        <v>12000</v>
      </c>
      <c r="D251" s="68">
        <v>12000</v>
      </c>
      <c r="E251" s="60">
        <v>10134</v>
      </c>
    </row>
    <row r="252" spans="1:5" s="73" customFormat="1" ht="12" customHeight="1">
      <c r="A252" s="54" t="s">
        <v>38</v>
      </c>
      <c r="B252" s="51">
        <v>1030</v>
      </c>
      <c r="C252" s="68">
        <v>2000</v>
      </c>
      <c r="D252" s="68">
        <v>2000</v>
      </c>
      <c r="E252" s="60">
        <v>0</v>
      </c>
    </row>
    <row r="253" spans="1:5" s="73" customFormat="1" ht="12" customHeight="1">
      <c r="A253" s="54" t="s">
        <v>174</v>
      </c>
      <c r="B253" s="51">
        <v>1040</v>
      </c>
      <c r="C253" s="68">
        <v>190</v>
      </c>
      <c r="D253" s="68">
        <v>190</v>
      </c>
      <c r="E253" s="60">
        <v>171</v>
      </c>
    </row>
    <row r="254" spans="1:5" s="73" customFormat="1" ht="12" customHeight="1">
      <c r="A254" s="54" t="s">
        <v>176</v>
      </c>
      <c r="B254" s="51">
        <v>1062</v>
      </c>
      <c r="C254" s="68">
        <v>350</v>
      </c>
      <c r="D254" s="68">
        <v>350</v>
      </c>
      <c r="E254" s="60">
        <v>0</v>
      </c>
    </row>
    <row r="255" spans="1:5" s="73" customFormat="1" ht="12" customHeight="1">
      <c r="A255" s="54" t="s">
        <v>62</v>
      </c>
      <c r="B255" s="51">
        <v>1091</v>
      </c>
      <c r="C255" s="68">
        <v>3072</v>
      </c>
      <c r="D255" s="68">
        <v>3072</v>
      </c>
      <c r="E255" s="60">
        <v>1553</v>
      </c>
    </row>
    <row r="256" spans="1:5" s="73" customFormat="1" ht="12" customHeight="1">
      <c r="A256" s="54" t="s">
        <v>41</v>
      </c>
      <c r="B256" s="51">
        <v>1098</v>
      </c>
      <c r="C256" s="68"/>
      <c r="D256" s="68">
        <v>18</v>
      </c>
      <c r="E256" s="60">
        <v>18</v>
      </c>
    </row>
    <row r="257" spans="1:5" s="21" customFormat="1" ht="12" customHeight="1">
      <c r="A257" s="10" t="s">
        <v>27</v>
      </c>
      <c r="B257" s="6">
        <v>9999</v>
      </c>
      <c r="C257" s="16">
        <v>227363</v>
      </c>
      <c r="D257" s="18">
        <f>SUM(D238,D240,D243,D244,D245,D246)</f>
        <v>227363</v>
      </c>
      <c r="E257" s="18">
        <f>SUM(E238,E240,E243,E244,E245,E246)</f>
        <v>135708</v>
      </c>
    </row>
    <row r="258" spans="1:5" s="70" customFormat="1" ht="12" customHeight="1">
      <c r="A258" s="55" t="s">
        <v>69</v>
      </c>
      <c r="B258" s="57">
        <v>5200</v>
      </c>
      <c r="C258" s="69">
        <v>13000</v>
      </c>
      <c r="D258" s="69">
        <v>0</v>
      </c>
      <c r="E258" s="71">
        <v>0</v>
      </c>
    </row>
    <row r="259" spans="1:5" s="17" customFormat="1" ht="12" customHeight="1">
      <c r="A259" s="10" t="s">
        <v>70</v>
      </c>
      <c r="B259" s="6"/>
      <c r="C259" s="16">
        <v>13000</v>
      </c>
      <c r="D259" s="18">
        <f>SUM(D258)</f>
        <v>0</v>
      </c>
      <c r="E259" s="18">
        <f>SUM(E258)</f>
        <v>0</v>
      </c>
    </row>
    <row r="260" spans="1:5" s="17" customFormat="1" ht="12" customHeight="1">
      <c r="A260" s="10" t="s">
        <v>71</v>
      </c>
      <c r="B260" s="6">
        <v>9999</v>
      </c>
      <c r="C260" s="16">
        <f>SUM(C257,C259)</f>
        <v>240363</v>
      </c>
      <c r="D260" s="16">
        <f>SUM(D257,D259)</f>
        <v>227363</v>
      </c>
      <c r="E260" s="16">
        <f>SUM(E257,E259)</f>
        <v>135708</v>
      </c>
    </row>
    <row r="261" spans="1:5" s="17" customFormat="1" ht="12" customHeight="1">
      <c r="A261" s="10"/>
      <c r="B261" s="6"/>
      <c r="C261" s="16"/>
      <c r="D261" s="16"/>
      <c r="E261" s="16"/>
    </row>
    <row r="262" spans="1:5" ht="12" customHeight="1">
      <c r="A262" s="10" t="s">
        <v>187</v>
      </c>
      <c r="B262" s="6" t="s">
        <v>188</v>
      </c>
      <c r="C262" s="16"/>
      <c r="D262" s="11"/>
      <c r="E262" s="11"/>
    </row>
    <row r="263" spans="1:5" s="75" customFormat="1" ht="12" customHeight="1">
      <c r="A263" s="55" t="s">
        <v>18</v>
      </c>
      <c r="B263" s="57">
        <v>100</v>
      </c>
      <c r="C263" s="71">
        <f>SUM(C264)</f>
        <v>35878</v>
      </c>
      <c r="D263" s="71">
        <f>SUM(D264)</f>
        <v>35834</v>
      </c>
      <c r="E263" s="71">
        <f>SUM(E264)</f>
        <v>23383</v>
      </c>
    </row>
    <row r="264" spans="1:5" s="73" customFormat="1" ht="12" customHeight="1">
      <c r="A264" s="54" t="s">
        <v>19</v>
      </c>
      <c r="B264" s="51">
        <v>101</v>
      </c>
      <c r="C264" s="68">
        <v>35878</v>
      </c>
      <c r="D264" s="68">
        <v>35834</v>
      </c>
      <c r="E264" s="60">
        <v>23383</v>
      </c>
    </row>
    <row r="265" spans="1:5" s="75" customFormat="1" ht="12" customHeight="1">
      <c r="A265" s="55" t="s">
        <v>22</v>
      </c>
      <c r="B265" s="57">
        <v>200</v>
      </c>
      <c r="C265" s="71">
        <f>SUM(C266)</f>
        <v>0</v>
      </c>
      <c r="D265" s="71">
        <f>SUM(D266)</f>
        <v>44</v>
      </c>
      <c r="E265" s="71">
        <f>SUM(E266)</f>
        <v>44</v>
      </c>
    </row>
    <row r="266" spans="1:5" s="73" customFormat="1" ht="12" customHeight="1">
      <c r="A266" s="54" t="s">
        <v>99</v>
      </c>
      <c r="B266" s="51">
        <v>208</v>
      </c>
      <c r="C266" s="68"/>
      <c r="D266" s="68">
        <v>44</v>
      </c>
      <c r="E266" s="60">
        <v>44</v>
      </c>
    </row>
    <row r="267" spans="1:5" s="75" customFormat="1" ht="12" customHeight="1">
      <c r="A267" s="55" t="s">
        <v>24</v>
      </c>
      <c r="B267" s="57">
        <v>300</v>
      </c>
      <c r="C267" s="69">
        <v>9793</v>
      </c>
      <c r="D267" s="69">
        <v>9793</v>
      </c>
      <c r="E267" s="71">
        <v>6649</v>
      </c>
    </row>
    <row r="268" spans="1:5" s="75" customFormat="1" ht="12" customHeight="1">
      <c r="A268" s="55" t="s">
        <v>25</v>
      </c>
      <c r="B268" s="57">
        <v>500</v>
      </c>
      <c r="C268" s="69">
        <v>1615</v>
      </c>
      <c r="D268" s="69">
        <v>1595</v>
      </c>
      <c r="E268" s="71">
        <v>1055</v>
      </c>
    </row>
    <row r="269" spans="1:5" s="75" customFormat="1" ht="12" customHeight="1">
      <c r="A269" s="55" t="s">
        <v>26</v>
      </c>
      <c r="B269" s="57">
        <v>700</v>
      </c>
      <c r="C269" s="69">
        <v>145</v>
      </c>
      <c r="D269" s="69">
        <v>165</v>
      </c>
      <c r="E269" s="71">
        <v>165</v>
      </c>
    </row>
    <row r="270" spans="1:5" s="75" customFormat="1" ht="12" customHeight="1">
      <c r="A270" s="55" t="s">
        <v>34</v>
      </c>
      <c r="B270" s="57">
        <v>1000</v>
      </c>
      <c r="C270" s="71">
        <f>SUM(C271:C276)</f>
        <v>9926</v>
      </c>
      <c r="D270" s="71">
        <f>SUM(D271:D276)</f>
        <v>9926</v>
      </c>
      <c r="E270" s="71">
        <f>SUM(E271:E276)</f>
        <v>7131</v>
      </c>
    </row>
    <row r="271" spans="1:5" s="73" customFormat="1" ht="12" customHeight="1">
      <c r="A271" s="54" t="s">
        <v>35</v>
      </c>
      <c r="B271" s="51">
        <v>1013</v>
      </c>
      <c r="C271" s="68">
        <v>1500</v>
      </c>
      <c r="D271" s="68">
        <v>1500</v>
      </c>
      <c r="E271" s="60">
        <v>0</v>
      </c>
    </row>
    <row r="272" spans="1:5" s="73" customFormat="1" ht="12" customHeight="1">
      <c r="A272" s="54" t="s">
        <v>36</v>
      </c>
      <c r="B272" s="51">
        <v>1015</v>
      </c>
      <c r="C272" s="68">
        <v>1500</v>
      </c>
      <c r="D272" s="68">
        <v>2171</v>
      </c>
      <c r="E272" s="60">
        <v>2171</v>
      </c>
    </row>
    <row r="273" spans="1:5" s="73" customFormat="1" ht="12" customHeight="1">
      <c r="A273" s="54" t="s">
        <v>37</v>
      </c>
      <c r="B273" s="51">
        <v>1016</v>
      </c>
      <c r="C273" s="68">
        <v>5000</v>
      </c>
      <c r="D273" s="68">
        <v>3694</v>
      </c>
      <c r="E273" s="60">
        <v>2774</v>
      </c>
    </row>
    <row r="274" spans="1:5" s="73" customFormat="1" ht="12" customHeight="1">
      <c r="A274" s="54" t="s">
        <v>61</v>
      </c>
      <c r="B274" s="51">
        <v>1020</v>
      </c>
      <c r="C274" s="68">
        <v>850</v>
      </c>
      <c r="D274" s="68">
        <v>1185</v>
      </c>
      <c r="E274" s="60">
        <v>1185</v>
      </c>
    </row>
    <row r="275" spans="1:5" s="73" customFormat="1" ht="12" customHeight="1">
      <c r="A275" s="54" t="s">
        <v>62</v>
      </c>
      <c r="B275" s="51">
        <v>1091</v>
      </c>
      <c r="C275" s="68">
        <v>1076</v>
      </c>
      <c r="D275" s="68">
        <v>1076</v>
      </c>
      <c r="E275" s="60">
        <v>701</v>
      </c>
    </row>
    <row r="276" spans="1:5" s="73" customFormat="1" ht="12" customHeight="1">
      <c r="A276" s="54" t="s">
        <v>41</v>
      </c>
      <c r="B276" s="51">
        <v>1098</v>
      </c>
      <c r="C276" s="68"/>
      <c r="D276" s="68">
        <v>300</v>
      </c>
      <c r="E276" s="60">
        <v>300</v>
      </c>
    </row>
    <row r="277" spans="1:5" s="21" customFormat="1" ht="12" customHeight="1">
      <c r="A277" s="10" t="s">
        <v>27</v>
      </c>
      <c r="B277" s="6">
        <v>9999</v>
      </c>
      <c r="C277" s="18">
        <f>SUM(C263,C265,C267:C270)</f>
        <v>57357</v>
      </c>
      <c r="D277" s="18">
        <f>SUM(D263,D265,D267:D270)</f>
        <v>57357</v>
      </c>
      <c r="E277" s="18">
        <f>SUM(E263,E265,E267:E270)</f>
        <v>38427</v>
      </c>
    </row>
    <row r="278" spans="1:5" s="70" customFormat="1" ht="12" customHeight="1">
      <c r="A278" s="55" t="s">
        <v>68</v>
      </c>
      <c r="B278" s="57">
        <v>5100</v>
      </c>
      <c r="C278" s="69">
        <v>0</v>
      </c>
      <c r="D278" s="69">
        <v>11796</v>
      </c>
      <c r="E278" s="71">
        <v>11796</v>
      </c>
    </row>
    <row r="279" spans="1:5" s="17" customFormat="1" ht="12" customHeight="1">
      <c r="A279" s="10" t="s">
        <v>70</v>
      </c>
      <c r="B279" s="6"/>
      <c r="C279" s="18">
        <f>SUM(C278)</f>
        <v>0</v>
      </c>
      <c r="D279" s="18">
        <f>SUM(D278)</f>
        <v>11796</v>
      </c>
      <c r="E279" s="18">
        <f>SUM(E278)</f>
        <v>11796</v>
      </c>
    </row>
    <row r="280" spans="1:5" s="17" customFormat="1" ht="12" customHeight="1">
      <c r="A280" s="10" t="s">
        <v>71</v>
      </c>
      <c r="B280" s="6">
        <v>9999</v>
      </c>
      <c r="C280" s="16">
        <f>SUM(C277,C279)</f>
        <v>57357</v>
      </c>
      <c r="D280" s="16">
        <f>SUM(D277,D279)</f>
        <v>69153</v>
      </c>
      <c r="E280" s="16">
        <f>SUM(E277,E279)</f>
        <v>50223</v>
      </c>
    </row>
    <row r="281" spans="1:5" s="21" customFormat="1" ht="12" customHeight="1">
      <c r="A281" s="10"/>
      <c r="B281" s="6"/>
      <c r="C281" s="18"/>
      <c r="D281" s="18"/>
      <c r="E281" s="18"/>
    </row>
    <row r="282" spans="1:5" ht="12" customHeight="1">
      <c r="A282" s="29" t="s">
        <v>97</v>
      </c>
      <c r="B282" s="30" t="s">
        <v>189</v>
      </c>
      <c r="C282" s="16"/>
      <c r="D282" s="11"/>
      <c r="E282" s="11"/>
    </row>
    <row r="283" spans="1:5" s="75" customFormat="1" ht="12" customHeight="1">
      <c r="A283" s="55" t="s">
        <v>34</v>
      </c>
      <c r="B283" s="57">
        <v>1000</v>
      </c>
      <c r="C283" s="71">
        <f>SUM(C284:C287)</f>
        <v>36000</v>
      </c>
      <c r="D283" s="71">
        <f>SUM(D284:D287)</f>
        <v>51115</v>
      </c>
      <c r="E283" s="71">
        <f>SUM(E284:E287)</f>
        <v>51111</v>
      </c>
    </row>
    <row r="284" spans="1:5" s="73" customFormat="1" ht="12" customHeight="1">
      <c r="A284" s="54" t="s">
        <v>36</v>
      </c>
      <c r="B284" s="51">
        <v>1015</v>
      </c>
      <c r="C284" s="68">
        <v>15900</v>
      </c>
      <c r="D284" s="68">
        <v>18065</v>
      </c>
      <c r="E284" s="60">
        <v>18061</v>
      </c>
    </row>
    <row r="285" spans="1:5" s="73" customFormat="1" ht="12" customHeight="1">
      <c r="A285" s="54" t="s">
        <v>37</v>
      </c>
      <c r="B285" s="51">
        <v>1016</v>
      </c>
      <c r="C285" s="68"/>
      <c r="D285" s="68">
        <v>225</v>
      </c>
      <c r="E285" s="60">
        <v>225</v>
      </c>
    </row>
    <row r="286" spans="1:5" s="73" customFormat="1" ht="12" customHeight="1">
      <c r="A286" s="54" t="s">
        <v>61</v>
      </c>
      <c r="B286" s="41">
        <v>1020</v>
      </c>
      <c r="C286" s="68">
        <v>20100</v>
      </c>
      <c r="D286" s="68">
        <v>32825</v>
      </c>
      <c r="E286" s="60">
        <v>32825</v>
      </c>
    </row>
    <row r="287" spans="1:5" s="73" customFormat="1" ht="12" customHeight="1">
      <c r="A287" s="54" t="s">
        <v>41</v>
      </c>
      <c r="B287" s="51">
        <v>1098</v>
      </c>
      <c r="C287" s="68"/>
      <c r="D287" s="68">
        <v>0</v>
      </c>
      <c r="E287" s="60">
        <v>0</v>
      </c>
    </row>
    <row r="288" spans="1:5" s="21" customFormat="1" ht="12" customHeight="1">
      <c r="A288" s="10" t="s">
        <v>83</v>
      </c>
      <c r="B288" s="6">
        <v>9999</v>
      </c>
      <c r="C288" s="16">
        <v>36000</v>
      </c>
      <c r="D288" s="18">
        <f>SUM(D283)</f>
        <v>51115</v>
      </c>
      <c r="E288" s="18">
        <f>SUM(E283)</f>
        <v>51111</v>
      </c>
    </row>
    <row r="289" spans="1:5" s="21" customFormat="1" ht="12" customHeight="1">
      <c r="A289" s="10"/>
      <c r="B289" s="6"/>
      <c r="C289" s="16"/>
      <c r="D289" s="18"/>
      <c r="E289" s="18"/>
    </row>
    <row r="290" spans="1:5" s="21" customFormat="1" ht="12" customHeight="1">
      <c r="A290" s="10" t="s">
        <v>107</v>
      </c>
      <c r="B290" s="6"/>
      <c r="C290" s="18">
        <f>SUM(C260,C280,C288)</f>
        <v>333720</v>
      </c>
      <c r="D290" s="18">
        <f>SUM(D260,D280,D288)</f>
        <v>347631</v>
      </c>
      <c r="E290" s="18">
        <f>SUM(E260,E280,E288)</f>
        <v>237042</v>
      </c>
    </row>
    <row r="291" spans="1:5" ht="12" customHeight="1">
      <c r="A291" s="10"/>
      <c r="B291" s="6"/>
      <c r="C291" s="16"/>
      <c r="D291" s="11"/>
      <c r="E291" s="11"/>
    </row>
    <row r="292" spans="1:5" ht="12" customHeight="1">
      <c r="A292" s="10" t="s">
        <v>190</v>
      </c>
      <c r="B292" s="6"/>
      <c r="C292" s="16"/>
      <c r="D292" s="11"/>
      <c r="E292" s="11"/>
    </row>
    <row r="293" spans="1:5" ht="12" customHeight="1">
      <c r="A293" s="10" t="s">
        <v>191</v>
      </c>
      <c r="B293" s="8"/>
      <c r="C293" s="16"/>
      <c r="D293" s="11"/>
      <c r="E293" s="11"/>
    </row>
    <row r="294" spans="1:5" ht="12" customHeight="1">
      <c r="A294" s="10" t="s">
        <v>192</v>
      </c>
      <c r="B294" s="6" t="s">
        <v>193</v>
      </c>
      <c r="C294" s="16"/>
      <c r="D294" s="11"/>
      <c r="E294" s="11"/>
    </row>
    <row r="295" spans="1:5" s="75" customFormat="1" ht="12" customHeight="1">
      <c r="A295" s="55" t="s">
        <v>34</v>
      </c>
      <c r="B295" s="57">
        <v>1000</v>
      </c>
      <c r="C295" s="71">
        <f>SUM(C296:C298)</f>
        <v>25000</v>
      </c>
      <c r="D295" s="71">
        <f>SUM(D296:D298)</f>
        <v>46420</v>
      </c>
      <c r="E295" s="71">
        <f>SUM(E296:E298)</f>
        <v>46168</v>
      </c>
    </row>
    <row r="296" spans="1:5" s="73" customFormat="1" ht="12" customHeight="1">
      <c r="A296" s="54" t="s">
        <v>36</v>
      </c>
      <c r="B296" s="51">
        <v>1015</v>
      </c>
      <c r="C296" s="60"/>
      <c r="D296" s="60">
        <v>48</v>
      </c>
      <c r="E296" s="60">
        <v>48</v>
      </c>
    </row>
    <row r="297" spans="1:5" s="73" customFormat="1" ht="12" customHeight="1">
      <c r="A297" s="54" t="s">
        <v>37</v>
      </c>
      <c r="B297" s="51">
        <v>1016</v>
      </c>
      <c r="C297" s="68">
        <v>25000</v>
      </c>
      <c r="D297" s="68">
        <v>24755</v>
      </c>
      <c r="E297" s="60">
        <v>24503</v>
      </c>
    </row>
    <row r="298" spans="1:5" s="73" customFormat="1" ht="12" customHeight="1">
      <c r="A298" s="54" t="s">
        <v>38</v>
      </c>
      <c r="B298" s="51">
        <v>1030</v>
      </c>
      <c r="C298" s="68"/>
      <c r="D298" s="68">
        <v>21617</v>
      </c>
      <c r="E298" s="60">
        <v>21617</v>
      </c>
    </row>
    <row r="299" spans="1:5" s="21" customFormat="1" ht="12" customHeight="1">
      <c r="A299" s="10" t="s">
        <v>42</v>
      </c>
      <c r="B299" s="6">
        <v>9999</v>
      </c>
      <c r="C299" s="18">
        <f>SUM(C295)</f>
        <v>25000</v>
      </c>
      <c r="D299" s="18">
        <f>SUM(D295)</f>
        <v>46420</v>
      </c>
      <c r="E299" s="18">
        <f>SUM(E295)</f>
        <v>46168</v>
      </c>
    </row>
    <row r="300" spans="1:5" s="21" customFormat="1" ht="12" customHeight="1">
      <c r="A300" s="10"/>
      <c r="B300" s="6"/>
      <c r="C300" s="18"/>
      <c r="D300" s="18"/>
      <c r="E300" s="18"/>
    </row>
    <row r="301" spans="1:5" ht="12" customHeight="1">
      <c r="A301" s="10" t="s">
        <v>194</v>
      </c>
      <c r="B301" s="6" t="s">
        <v>195</v>
      </c>
      <c r="C301" s="16"/>
      <c r="D301" s="11"/>
      <c r="E301" s="11"/>
    </row>
    <row r="302" spans="1:5" s="75" customFormat="1" ht="12" customHeight="1">
      <c r="A302" s="55" t="s">
        <v>34</v>
      </c>
      <c r="B302" s="57">
        <v>1000</v>
      </c>
      <c r="C302" s="71">
        <f>SUM(C303:C306)</f>
        <v>453000</v>
      </c>
      <c r="D302" s="71">
        <f>SUM(D303:D306)</f>
        <v>783075</v>
      </c>
      <c r="E302" s="71">
        <f>SUM(E303:E306)</f>
        <v>404214</v>
      </c>
    </row>
    <row r="303" spans="1:5" s="75" customFormat="1" ht="12" customHeight="1">
      <c r="A303" s="54" t="s">
        <v>36</v>
      </c>
      <c r="B303" s="51">
        <v>1015</v>
      </c>
      <c r="C303" s="60"/>
      <c r="D303" s="60">
        <v>1105</v>
      </c>
      <c r="E303" s="60">
        <v>1105</v>
      </c>
    </row>
    <row r="304" spans="1:5" s="73" customFormat="1" ht="12" customHeight="1">
      <c r="A304" s="54" t="s">
        <v>37</v>
      </c>
      <c r="B304" s="51">
        <v>1016</v>
      </c>
      <c r="C304" s="68">
        <v>453000</v>
      </c>
      <c r="D304" s="68">
        <v>775050</v>
      </c>
      <c r="E304" s="60">
        <v>396189</v>
      </c>
    </row>
    <row r="305" spans="1:5" s="73" customFormat="1" ht="12" customHeight="1">
      <c r="A305" s="54" t="s">
        <v>61</v>
      </c>
      <c r="B305" s="51">
        <v>1020</v>
      </c>
      <c r="C305" s="68"/>
      <c r="D305" s="68">
        <v>6836</v>
      </c>
      <c r="E305" s="60">
        <v>6836</v>
      </c>
    </row>
    <row r="306" spans="1:5" s="73" customFormat="1" ht="12" customHeight="1">
      <c r="A306" s="54" t="s">
        <v>177</v>
      </c>
      <c r="B306" s="51">
        <v>1092</v>
      </c>
      <c r="C306" s="68"/>
      <c r="D306" s="68">
        <v>84</v>
      </c>
      <c r="E306" s="60">
        <v>84</v>
      </c>
    </row>
    <row r="307" spans="1:5" s="75" customFormat="1" ht="12" customHeight="1">
      <c r="A307" s="55" t="s">
        <v>42</v>
      </c>
      <c r="B307" s="57">
        <v>9999</v>
      </c>
      <c r="C307" s="71">
        <f>SUM(C302)</f>
        <v>453000</v>
      </c>
      <c r="D307" s="71">
        <f>SUM(D302)</f>
        <v>783075</v>
      </c>
      <c r="E307" s="71">
        <f>SUM(E302)</f>
        <v>404214</v>
      </c>
    </row>
    <row r="308" spans="1:5" s="21" customFormat="1" ht="12" customHeight="1">
      <c r="A308" s="10"/>
      <c r="B308" s="6"/>
      <c r="C308" s="16"/>
      <c r="D308" s="18"/>
      <c r="E308" s="18"/>
    </row>
    <row r="309" spans="1:5" ht="12" customHeight="1">
      <c r="A309" s="10" t="s">
        <v>196</v>
      </c>
      <c r="B309" s="6" t="s">
        <v>197</v>
      </c>
      <c r="C309" s="16"/>
      <c r="D309" s="11"/>
      <c r="E309" s="11"/>
    </row>
    <row r="310" spans="1:5" s="75" customFormat="1" ht="12" customHeight="1">
      <c r="A310" s="55" t="s">
        <v>69</v>
      </c>
      <c r="B310" s="57">
        <v>5200</v>
      </c>
      <c r="C310" s="69">
        <v>4371069</v>
      </c>
      <c r="D310" s="69">
        <v>4440149</v>
      </c>
      <c r="E310" s="71">
        <v>877835</v>
      </c>
    </row>
    <row r="311" spans="1:5" s="21" customFormat="1" ht="12" customHeight="1">
      <c r="A311" s="10" t="s">
        <v>42</v>
      </c>
      <c r="B311" s="6">
        <v>9999</v>
      </c>
      <c r="C311" s="18">
        <f>SUM(C310)</f>
        <v>4371069</v>
      </c>
      <c r="D311" s="18">
        <f>SUM(D310)</f>
        <v>4440149</v>
      </c>
      <c r="E311" s="18">
        <f>SUM(E310)</f>
        <v>877835</v>
      </c>
    </row>
    <row r="312" spans="1:5" s="21" customFormat="1" ht="12" customHeight="1">
      <c r="A312" s="10" t="s">
        <v>198</v>
      </c>
      <c r="B312" s="6"/>
      <c r="C312" s="18">
        <f>SUM(C299,C307,C311)</f>
        <v>4849069</v>
      </c>
      <c r="D312" s="18">
        <f>SUM(D299,D307,D311)</f>
        <v>5269644</v>
      </c>
      <c r="E312" s="18">
        <f>SUM(E299,E307,E311)</f>
        <v>1328217</v>
      </c>
    </row>
    <row r="313" spans="1:5" s="21" customFormat="1" ht="12" customHeight="1">
      <c r="A313" s="10"/>
      <c r="B313" s="6"/>
      <c r="C313" s="16"/>
      <c r="D313" s="18"/>
      <c r="E313" s="18"/>
    </row>
    <row r="314" spans="1:5" s="21" customFormat="1" ht="12" customHeight="1">
      <c r="A314" s="10" t="s">
        <v>199</v>
      </c>
      <c r="B314" s="6"/>
      <c r="C314" s="16"/>
      <c r="D314" s="18"/>
      <c r="E314" s="18"/>
    </row>
    <row r="315" spans="1:5" ht="12" customHeight="1">
      <c r="A315" s="10" t="s">
        <v>200</v>
      </c>
      <c r="B315" s="6" t="s">
        <v>201</v>
      </c>
      <c r="C315" s="16"/>
      <c r="D315" s="11"/>
      <c r="E315" s="11"/>
    </row>
    <row r="316" spans="1:5" s="75" customFormat="1" ht="11.25" customHeight="1">
      <c r="A316" s="55" t="s">
        <v>22</v>
      </c>
      <c r="B316" s="57">
        <v>200</v>
      </c>
      <c r="C316" s="71">
        <f>SUM(C317:C317)</f>
        <v>120</v>
      </c>
      <c r="D316" s="71">
        <f>SUM(D317:D317)</f>
        <v>120</v>
      </c>
      <c r="E316" s="71">
        <f>SUM(E317:E317)</f>
        <v>0</v>
      </c>
    </row>
    <row r="317" spans="1:5" s="73" customFormat="1" ht="12.75" customHeight="1">
      <c r="A317" s="54" t="s">
        <v>181</v>
      </c>
      <c r="B317" s="51">
        <v>202</v>
      </c>
      <c r="C317" s="68">
        <v>120</v>
      </c>
      <c r="D317" s="68">
        <v>120</v>
      </c>
      <c r="E317" s="60">
        <v>0</v>
      </c>
    </row>
    <row r="318" spans="1:5" s="75" customFormat="1" ht="12" customHeight="1">
      <c r="A318" s="55" t="s">
        <v>34</v>
      </c>
      <c r="B318" s="57">
        <v>1000</v>
      </c>
      <c r="C318" s="71">
        <f>SUM(C319:C321)</f>
        <v>19880</v>
      </c>
      <c r="D318" s="71">
        <f>SUM(D319:D321)</f>
        <v>32831</v>
      </c>
      <c r="E318" s="71">
        <f>SUM(E319:E321)</f>
        <v>24885</v>
      </c>
    </row>
    <row r="319" spans="1:5" s="73" customFormat="1" ht="12" customHeight="1">
      <c r="A319" s="54" t="s">
        <v>36</v>
      </c>
      <c r="B319" s="51">
        <v>1015</v>
      </c>
      <c r="C319" s="68">
        <v>19880</v>
      </c>
      <c r="D319" s="68">
        <v>30125</v>
      </c>
      <c r="E319" s="60">
        <v>22179</v>
      </c>
    </row>
    <row r="320" spans="1:5" s="73" customFormat="1" ht="12" customHeight="1">
      <c r="A320" s="54" t="s">
        <v>37</v>
      </c>
      <c r="B320" s="51">
        <v>1016</v>
      </c>
      <c r="C320" s="68"/>
      <c r="D320" s="60">
        <v>338</v>
      </c>
      <c r="E320" s="60">
        <v>338</v>
      </c>
    </row>
    <row r="321" spans="1:5" s="73" customFormat="1" ht="12" customHeight="1">
      <c r="A321" s="54" t="s">
        <v>61</v>
      </c>
      <c r="B321" s="51">
        <v>1020</v>
      </c>
      <c r="C321" s="68"/>
      <c r="D321" s="60">
        <v>2368</v>
      </c>
      <c r="E321" s="60">
        <v>2368</v>
      </c>
    </row>
    <row r="322" spans="1:5" s="21" customFormat="1" ht="12" customHeight="1">
      <c r="A322" s="10" t="s">
        <v>42</v>
      </c>
      <c r="B322" s="6">
        <v>9999</v>
      </c>
      <c r="C322" s="18">
        <f>SUM(C316,C318)</f>
        <v>20000</v>
      </c>
      <c r="D322" s="18">
        <f>SUM(D316,D318)</f>
        <v>32951</v>
      </c>
      <c r="E322" s="18">
        <f>SUM(E316,E318)</f>
        <v>24885</v>
      </c>
    </row>
    <row r="323" spans="1:5" ht="12" customHeight="1">
      <c r="A323" s="7"/>
      <c r="B323" s="8"/>
      <c r="C323" s="16"/>
      <c r="D323" s="11"/>
      <c r="E323" s="11"/>
    </row>
    <row r="324" spans="1:5" ht="12" customHeight="1">
      <c r="A324" s="7"/>
      <c r="B324" s="8"/>
      <c r="C324" s="16"/>
      <c r="D324" s="11"/>
      <c r="E324" s="11"/>
    </row>
    <row r="325" spans="1:5" ht="11.25" customHeight="1">
      <c r="A325" s="10" t="s">
        <v>202</v>
      </c>
      <c r="B325" s="6" t="s">
        <v>203</v>
      </c>
      <c r="C325" s="16"/>
      <c r="D325" s="11"/>
      <c r="E325" s="11"/>
    </row>
    <row r="326" spans="1:5" s="75" customFormat="1" ht="12" customHeight="1">
      <c r="A326" s="55" t="s">
        <v>18</v>
      </c>
      <c r="B326" s="57">
        <v>100</v>
      </c>
      <c r="C326" s="71">
        <f>SUM(C327)</f>
        <v>92385</v>
      </c>
      <c r="D326" s="71">
        <f>SUM(D327)</f>
        <v>92342</v>
      </c>
      <c r="E326" s="71">
        <f>SUM(E327)</f>
        <v>46586</v>
      </c>
    </row>
    <row r="327" spans="1:5" s="73" customFormat="1" ht="12" customHeight="1">
      <c r="A327" s="54" t="s">
        <v>19</v>
      </c>
      <c r="B327" s="51">
        <v>101</v>
      </c>
      <c r="C327" s="68">
        <v>92385</v>
      </c>
      <c r="D327" s="68">
        <v>92342</v>
      </c>
      <c r="E327" s="60">
        <v>46586</v>
      </c>
    </row>
    <row r="328" spans="1:5" s="75" customFormat="1" ht="12" customHeight="1">
      <c r="A328" s="55" t="s">
        <v>22</v>
      </c>
      <c r="B328" s="57">
        <v>200</v>
      </c>
      <c r="C328" s="71">
        <f>SUM(C329:C332)</f>
        <v>14821</v>
      </c>
      <c r="D328" s="71">
        <f>SUM(D329:D332)</f>
        <v>28746</v>
      </c>
      <c r="E328" s="71">
        <f>SUM(E329:E332)</f>
        <v>27035</v>
      </c>
    </row>
    <row r="329" spans="1:5" s="73" customFormat="1" ht="12" customHeight="1">
      <c r="A329" s="54" t="s">
        <v>23</v>
      </c>
      <c r="B329" s="51">
        <v>201</v>
      </c>
      <c r="C329" s="68">
        <v>13781</v>
      </c>
      <c r="D329" s="68">
        <v>12188</v>
      </c>
      <c r="E329" s="60">
        <v>10638</v>
      </c>
    </row>
    <row r="330" spans="1:5" s="73" customFormat="1" ht="12" customHeight="1">
      <c r="A330" s="54" t="s">
        <v>181</v>
      </c>
      <c r="B330" s="51">
        <v>202</v>
      </c>
      <c r="C330" s="68">
        <v>1040</v>
      </c>
      <c r="D330" s="68">
        <v>13382</v>
      </c>
      <c r="E330" s="60">
        <v>13227</v>
      </c>
    </row>
    <row r="331" spans="1:5" s="73" customFormat="1" ht="12" customHeight="1">
      <c r="A331" s="54" t="s">
        <v>99</v>
      </c>
      <c r="B331" s="51">
        <v>208</v>
      </c>
      <c r="C331" s="68"/>
      <c r="D331" s="68">
        <v>3037</v>
      </c>
      <c r="E331" s="60">
        <v>3037</v>
      </c>
    </row>
    <row r="332" spans="1:5" s="73" customFormat="1" ht="12" customHeight="1">
      <c r="A332" s="54" t="s">
        <v>261</v>
      </c>
      <c r="B332" s="51">
        <v>209</v>
      </c>
      <c r="C332" s="68"/>
      <c r="D332" s="68">
        <v>139</v>
      </c>
      <c r="E332" s="60">
        <v>133</v>
      </c>
    </row>
    <row r="333" spans="1:5" s="75" customFormat="1" ht="12" customHeight="1">
      <c r="A333" s="55" t="s">
        <v>24</v>
      </c>
      <c r="B333" s="57">
        <v>300</v>
      </c>
      <c r="C333" s="69">
        <v>27921</v>
      </c>
      <c r="D333" s="69">
        <v>27254</v>
      </c>
      <c r="E333" s="71">
        <v>14084</v>
      </c>
    </row>
    <row r="334" spans="1:5" s="75" customFormat="1" ht="12" customHeight="1">
      <c r="A334" s="55" t="s">
        <v>25</v>
      </c>
      <c r="B334" s="57">
        <v>500</v>
      </c>
      <c r="C334" s="69">
        <v>4553</v>
      </c>
      <c r="D334" s="69">
        <v>4945</v>
      </c>
      <c r="E334" s="71">
        <v>2768</v>
      </c>
    </row>
    <row r="335" spans="1:5" s="75" customFormat="1" ht="12" customHeight="1">
      <c r="A335" s="55" t="s">
        <v>26</v>
      </c>
      <c r="B335" s="57">
        <v>700</v>
      </c>
      <c r="C335" s="69">
        <v>104</v>
      </c>
      <c r="D335" s="69">
        <v>192</v>
      </c>
      <c r="E335" s="71">
        <v>159</v>
      </c>
    </row>
    <row r="336" spans="1:5" s="75" customFormat="1" ht="12" customHeight="1">
      <c r="A336" s="55" t="s">
        <v>34</v>
      </c>
      <c r="B336" s="57">
        <v>1000</v>
      </c>
      <c r="C336" s="71">
        <f>SUM(C337:C344)</f>
        <v>2474033</v>
      </c>
      <c r="D336" s="71">
        <f>SUM(D337:D344)</f>
        <v>2460791</v>
      </c>
      <c r="E336" s="71">
        <f>SUM(E337:E344)</f>
        <v>1785636</v>
      </c>
    </row>
    <row r="337" spans="1:5" s="73" customFormat="1" ht="12" customHeight="1">
      <c r="A337" s="54" t="s">
        <v>35</v>
      </c>
      <c r="B337" s="51">
        <v>1013</v>
      </c>
      <c r="C337" s="68">
        <v>4000</v>
      </c>
      <c r="D337" s="68">
        <v>4000</v>
      </c>
      <c r="E337" s="60">
        <v>0</v>
      </c>
    </row>
    <row r="338" spans="1:5" s="73" customFormat="1" ht="12" customHeight="1">
      <c r="A338" s="54" t="s">
        <v>36</v>
      </c>
      <c r="B338" s="51">
        <v>1015</v>
      </c>
      <c r="C338" s="68">
        <v>29720</v>
      </c>
      <c r="D338" s="68">
        <v>111584</v>
      </c>
      <c r="E338" s="60">
        <v>111514</v>
      </c>
    </row>
    <row r="339" spans="1:5" s="73" customFormat="1" ht="12" customHeight="1">
      <c r="A339" s="54" t="s">
        <v>37</v>
      </c>
      <c r="B339" s="51">
        <v>1016</v>
      </c>
      <c r="C339" s="68">
        <v>16000</v>
      </c>
      <c r="D339" s="68">
        <v>21222</v>
      </c>
      <c r="E339" s="60">
        <v>20544</v>
      </c>
    </row>
    <row r="340" spans="1:5" s="73" customFormat="1" ht="12" customHeight="1">
      <c r="A340" s="54" t="s">
        <v>61</v>
      </c>
      <c r="B340" s="51">
        <v>1020</v>
      </c>
      <c r="C340" s="68">
        <v>2419553</v>
      </c>
      <c r="D340" s="68">
        <v>2318647</v>
      </c>
      <c r="E340" s="60">
        <v>1648670</v>
      </c>
    </row>
    <row r="341" spans="1:5" s="73" customFormat="1" ht="12" customHeight="1">
      <c r="A341" s="54" t="s">
        <v>174</v>
      </c>
      <c r="B341" s="51">
        <v>1040</v>
      </c>
      <c r="C341" s="68">
        <v>1580</v>
      </c>
      <c r="D341" s="68">
        <v>1542</v>
      </c>
      <c r="E341" s="60">
        <v>1542</v>
      </c>
    </row>
    <row r="342" spans="1:5" s="73" customFormat="1" ht="12" customHeight="1">
      <c r="A342" s="54" t="s">
        <v>39</v>
      </c>
      <c r="B342" s="51">
        <v>1051</v>
      </c>
      <c r="C342" s="68"/>
      <c r="D342" s="68">
        <v>72</v>
      </c>
      <c r="E342" s="60">
        <v>72</v>
      </c>
    </row>
    <row r="343" spans="1:5" s="73" customFormat="1" ht="12" customHeight="1">
      <c r="A343" s="54" t="s">
        <v>62</v>
      </c>
      <c r="B343" s="51">
        <v>1091</v>
      </c>
      <c r="C343" s="68">
        <v>3030</v>
      </c>
      <c r="D343" s="68">
        <v>3571</v>
      </c>
      <c r="E343" s="60">
        <v>3198</v>
      </c>
    </row>
    <row r="344" spans="1:5" s="73" customFormat="1" ht="12" customHeight="1">
      <c r="A344" s="54" t="s">
        <v>41</v>
      </c>
      <c r="B344" s="51">
        <v>1098</v>
      </c>
      <c r="C344" s="68">
        <v>150</v>
      </c>
      <c r="D344" s="68">
        <v>153</v>
      </c>
      <c r="E344" s="60">
        <v>96</v>
      </c>
    </row>
    <row r="345" spans="1:5" s="21" customFormat="1" ht="12" customHeight="1">
      <c r="A345" s="10" t="s">
        <v>42</v>
      </c>
      <c r="B345" s="6">
        <v>9999</v>
      </c>
      <c r="C345" s="18">
        <f>SUM(C326,C328,C333,C334,C335,C336)</f>
        <v>2613817</v>
      </c>
      <c r="D345" s="18">
        <f>SUM(D326,D328,D333,D334,D335,D336)</f>
        <v>2614270</v>
      </c>
      <c r="E345" s="18">
        <f>SUM(E326,E328,E333,E334,E335,E336)</f>
        <v>1876268</v>
      </c>
    </row>
    <row r="346" spans="1:5" s="21" customFormat="1" ht="12" customHeight="1">
      <c r="A346" s="10"/>
      <c r="B346" s="6"/>
      <c r="C346" s="16"/>
      <c r="D346" s="18"/>
      <c r="E346" s="18"/>
    </row>
    <row r="347" spans="1:5" ht="11.25" customHeight="1">
      <c r="A347" s="10" t="s">
        <v>204</v>
      </c>
      <c r="B347" s="6" t="s">
        <v>205</v>
      </c>
      <c r="C347" s="16"/>
      <c r="D347" s="11"/>
      <c r="E347" s="11"/>
    </row>
    <row r="348" spans="1:5" s="75" customFormat="1" ht="12" customHeight="1">
      <c r="A348" s="55" t="s">
        <v>18</v>
      </c>
      <c r="B348" s="57">
        <v>100</v>
      </c>
      <c r="C348" s="71">
        <f>SUM(C349)</f>
        <v>16437</v>
      </c>
      <c r="D348" s="71">
        <f>SUM(D349)</f>
        <v>16418</v>
      </c>
      <c r="E348" s="71">
        <f>SUM(E349)</f>
        <v>11394</v>
      </c>
    </row>
    <row r="349" spans="1:5" s="73" customFormat="1" ht="12" customHeight="1">
      <c r="A349" s="54" t="s">
        <v>19</v>
      </c>
      <c r="B349" s="51">
        <v>101</v>
      </c>
      <c r="C349" s="68">
        <v>16437</v>
      </c>
      <c r="D349" s="68">
        <v>16418</v>
      </c>
      <c r="E349" s="60">
        <v>11394</v>
      </c>
    </row>
    <row r="350" spans="1:5" s="75" customFormat="1" ht="12" customHeight="1">
      <c r="A350" s="55" t="s">
        <v>22</v>
      </c>
      <c r="B350" s="57">
        <v>200</v>
      </c>
      <c r="C350" s="69">
        <f>SUM(C351)</f>
        <v>0</v>
      </c>
      <c r="D350" s="69">
        <f>SUM(D351)</f>
        <v>19</v>
      </c>
      <c r="E350" s="69">
        <f>SUM(E351)</f>
        <v>19</v>
      </c>
    </row>
    <row r="351" spans="1:5" s="73" customFormat="1" ht="12" customHeight="1">
      <c r="A351" s="54" t="s">
        <v>56</v>
      </c>
      <c r="B351" s="51">
        <v>209</v>
      </c>
      <c r="C351" s="68"/>
      <c r="D351" s="68">
        <v>19</v>
      </c>
      <c r="E351" s="60">
        <v>19</v>
      </c>
    </row>
    <row r="352" spans="1:5" s="75" customFormat="1" ht="12" customHeight="1">
      <c r="A352" s="55" t="s">
        <v>24</v>
      </c>
      <c r="B352" s="57">
        <v>300</v>
      </c>
      <c r="C352" s="69">
        <v>4553</v>
      </c>
      <c r="D352" s="69">
        <v>4525</v>
      </c>
      <c r="E352" s="71">
        <v>2698</v>
      </c>
    </row>
    <row r="353" spans="1:5" s="75" customFormat="1" ht="12" customHeight="1">
      <c r="A353" s="55" t="s">
        <v>25</v>
      </c>
      <c r="B353" s="57">
        <v>500</v>
      </c>
      <c r="C353" s="69">
        <v>740</v>
      </c>
      <c r="D353" s="69">
        <v>740</v>
      </c>
      <c r="E353" s="71">
        <v>532</v>
      </c>
    </row>
    <row r="354" spans="1:5" s="75" customFormat="1" ht="12" customHeight="1">
      <c r="A354" s="55" t="s">
        <v>26</v>
      </c>
      <c r="B354" s="57">
        <v>700</v>
      </c>
      <c r="C354" s="69"/>
      <c r="D354" s="69">
        <v>36</v>
      </c>
      <c r="E354" s="71">
        <v>36</v>
      </c>
    </row>
    <row r="355" spans="1:5" s="75" customFormat="1" ht="12" customHeight="1">
      <c r="A355" s="55" t="s">
        <v>34</v>
      </c>
      <c r="B355" s="57">
        <v>1000</v>
      </c>
      <c r="C355" s="71">
        <f>SUM(C356:C364)</f>
        <v>14453</v>
      </c>
      <c r="D355" s="71">
        <f>SUM(D356:D364)</f>
        <v>15838</v>
      </c>
      <c r="E355" s="71">
        <f>SUM(E356:E364)</f>
        <v>12131</v>
      </c>
    </row>
    <row r="356" spans="1:5" s="73" customFormat="1" ht="12" customHeight="1">
      <c r="A356" s="54" t="s">
        <v>35</v>
      </c>
      <c r="B356" s="51">
        <v>1013</v>
      </c>
      <c r="C356" s="68">
        <v>560</v>
      </c>
      <c r="D356" s="68">
        <v>560</v>
      </c>
      <c r="E356" s="60">
        <v>0</v>
      </c>
    </row>
    <row r="357" spans="1:5" s="73" customFormat="1" ht="12" customHeight="1">
      <c r="A357" s="54" t="s">
        <v>36</v>
      </c>
      <c r="B357" s="51">
        <v>1015</v>
      </c>
      <c r="C357" s="68">
        <v>4000</v>
      </c>
      <c r="D357" s="68">
        <v>5002</v>
      </c>
      <c r="E357" s="60">
        <v>4855</v>
      </c>
    </row>
    <row r="358" spans="1:5" s="73" customFormat="1" ht="12" customHeight="1">
      <c r="A358" s="54" t="s">
        <v>37</v>
      </c>
      <c r="B358" s="51">
        <v>1016</v>
      </c>
      <c r="C358" s="68">
        <v>5200</v>
      </c>
      <c r="D358" s="68">
        <v>4713</v>
      </c>
      <c r="E358" s="60">
        <v>2767</v>
      </c>
    </row>
    <row r="359" spans="1:5" s="73" customFormat="1" ht="12" customHeight="1">
      <c r="A359" s="54" t="s">
        <v>61</v>
      </c>
      <c r="B359" s="51">
        <v>1020</v>
      </c>
      <c r="C359" s="68">
        <v>1600</v>
      </c>
      <c r="D359" s="68">
        <v>2470</v>
      </c>
      <c r="E359" s="60">
        <v>2470</v>
      </c>
    </row>
    <row r="360" spans="1:5" s="73" customFormat="1" ht="12" customHeight="1">
      <c r="A360" s="54" t="s">
        <v>38</v>
      </c>
      <c r="B360" s="51">
        <v>1030</v>
      </c>
      <c r="C360" s="68">
        <v>2000</v>
      </c>
      <c r="D360" s="68">
        <v>2000</v>
      </c>
      <c r="E360" s="60">
        <v>1814</v>
      </c>
    </row>
    <row r="361" spans="1:5" s="73" customFormat="1" ht="12" customHeight="1">
      <c r="A361" s="54" t="s">
        <v>174</v>
      </c>
      <c r="B361" s="51">
        <v>1040</v>
      </c>
      <c r="C361" s="68">
        <v>300</v>
      </c>
      <c r="D361" s="68">
        <v>300</v>
      </c>
      <c r="E361" s="60">
        <v>0</v>
      </c>
    </row>
    <row r="362" spans="1:5" s="73" customFormat="1" ht="12" customHeight="1">
      <c r="A362" s="54" t="s">
        <v>176</v>
      </c>
      <c r="B362" s="51">
        <v>1062</v>
      </c>
      <c r="C362" s="68"/>
      <c r="D362" s="68">
        <v>300</v>
      </c>
      <c r="E362" s="60">
        <v>0</v>
      </c>
    </row>
    <row r="363" spans="1:5" s="73" customFormat="1" ht="12" customHeight="1">
      <c r="A363" s="54" t="s">
        <v>62</v>
      </c>
      <c r="B363" s="51">
        <v>1091</v>
      </c>
      <c r="C363" s="68">
        <v>300</v>
      </c>
      <c r="D363" s="68">
        <v>493</v>
      </c>
      <c r="E363" s="60">
        <v>225</v>
      </c>
    </row>
    <row r="364" spans="1:5" s="73" customFormat="1" ht="12" customHeight="1">
      <c r="A364" s="54" t="s">
        <v>41</v>
      </c>
      <c r="B364" s="51">
        <v>1098</v>
      </c>
      <c r="C364" s="68">
        <v>493</v>
      </c>
      <c r="D364" s="68">
        <v>0</v>
      </c>
      <c r="E364" s="60">
        <v>0</v>
      </c>
    </row>
    <row r="365" spans="1:5" s="21" customFormat="1" ht="12" customHeight="1">
      <c r="A365" s="10" t="s">
        <v>42</v>
      </c>
      <c r="B365" s="6">
        <v>9999</v>
      </c>
      <c r="C365" s="18">
        <f>SUM(C348,C350,C352,C353,C354,C355)</f>
        <v>36183</v>
      </c>
      <c r="D365" s="18">
        <f>SUM(D348,D350,D352,D353,D354,D355)</f>
        <v>37576</v>
      </c>
      <c r="E365" s="18">
        <f>SUM(E348,E350,E352,E353,E354,E355)</f>
        <v>26810</v>
      </c>
    </row>
    <row r="366" spans="1:5" ht="12" customHeight="1">
      <c r="A366" s="10" t="s">
        <v>198</v>
      </c>
      <c r="B366" s="8"/>
      <c r="C366" s="18">
        <f>SUM(C345,C322,C365)</f>
        <v>2670000</v>
      </c>
      <c r="D366" s="18">
        <f>SUM(D345,D322,D365)</f>
        <v>2684797</v>
      </c>
      <c r="E366" s="18">
        <f>SUM(E345,E322,E365)</f>
        <v>1927963</v>
      </c>
    </row>
    <row r="367" spans="1:5" ht="12" customHeight="1">
      <c r="A367" s="7"/>
      <c r="B367" s="8"/>
      <c r="C367" s="16"/>
      <c r="D367" s="11"/>
      <c r="E367" s="11"/>
    </row>
    <row r="368" spans="1:5" s="21" customFormat="1" ht="12" customHeight="1">
      <c r="A368" s="10" t="s">
        <v>206</v>
      </c>
      <c r="B368" s="6"/>
      <c r="C368" s="18">
        <f>SUM(C312,C366)</f>
        <v>7519069</v>
      </c>
      <c r="D368" s="18">
        <f>SUM(D312,D366)</f>
        <v>7954441</v>
      </c>
      <c r="E368" s="18">
        <f>SUM(E312,E366)</f>
        <v>3256180</v>
      </c>
    </row>
    <row r="369" spans="1:5" ht="12" customHeight="1">
      <c r="A369" s="10"/>
      <c r="B369" s="6"/>
      <c r="C369" s="16"/>
      <c r="D369" s="11"/>
      <c r="E369" s="11"/>
    </row>
    <row r="370" spans="1:5" ht="12" customHeight="1">
      <c r="A370" s="10" t="s">
        <v>108</v>
      </c>
      <c r="B370" s="6"/>
      <c r="C370" s="16"/>
      <c r="D370" s="11"/>
      <c r="E370" s="11"/>
    </row>
    <row r="371" spans="1:5" ht="12" customHeight="1">
      <c r="A371" s="10" t="s">
        <v>207</v>
      </c>
      <c r="B371" s="6"/>
      <c r="C371" s="16"/>
      <c r="D371" s="11"/>
      <c r="E371" s="11"/>
    </row>
    <row r="372" spans="1:5" ht="12" customHeight="1">
      <c r="A372" s="10" t="s">
        <v>208</v>
      </c>
      <c r="B372" s="6" t="s">
        <v>209</v>
      </c>
      <c r="C372" s="16"/>
      <c r="D372" s="11"/>
      <c r="E372" s="11"/>
    </row>
    <row r="373" spans="1:5" s="75" customFormat="1" ht="12" customHeight="1">
      <c r="A373" s="55" t="s">
        <v>22</v>
      </c>
      <c r="B373" s="57">
        <v>200</v>
      </c>
      <c r="C373" s="71">
        <f>SUM(C374:C374)</f>
        <v>1440</v>
      </c>
      <c r="D373" s="71">
        <f>SUM(D374:D374)</f>
        <v>1440</v>
      </c>
      <c r="E373" s="71">
        <f>SUM(E374:E374)</f>
        <v>1417</v>
      </c>
    </row>
    <row r="374" spans="1:5" s="73" customFormat="1" ht="12" customHeight="1">
      <c r="A374" s="54" t="s">
        <v>181</v>
      </c>
      <c r="B374" s="51">
        <v>202</v>
      </c>
      <c r="C374" s="68">
        <v>1440</v>
      </c>
      <c r="D374" s="68">
        <v>1440</v>
      </c>
      <c r="E374" s="60">
        <v>1417</v>
      </c>
    </row>
    <row r="375" spans="1:5" s="75" customFormat="1" ht="12" customHeight="1">
      <c r="A375" s="55" t="s">
        <v>24</v>
      </c>
      <c r="B375" s="57">
        <v>300</v>
      </c>
      <c r="C375" s="69"/>
      <c r="D375" s="69">
        <v>81</v>
      </c>
      <c r="E375" s="71">
        <v>81</v>
      </c>
    </row>
    <row r="376" spans="1:5" s="75" customFormat="1" ht="12" customHeight="1">
      <c r="A376" s="55" t="s">
        <v>25</v>
      </c>
      <c r="B376" s="57">
        <v>500</v>
      </c>
      <c r="C376" s="69">
        <v>60</v>
      </c>
      <c r="D376" s="69">
        <v>60</v>
      </c>
      <c r="E376" s="71">
        <v>50</v>
      </c>
    </row>
    <row r="377" spans="1:5" s="75" customFormat="1" ht="12" customHeight="1">
      <c r="A377" s="55" t="s">
        <v>34</v>
      </c>
      <c r="B377" s="57">
        <v>1000</v>
      </c>
      <c r="C377" s="71">
        <f>SUM(C378:C380)</f>
        <v>5000</v>
      </c>
      <c r="D377" s="71">
        <f>SUM(D378:D380)</f>
        <v>4919</v>
      </c>
      <c r="E377" s="71">
        <f>SUM(E378:E380)</f>
        <v>2833</v>
      </c>
    </row>
    <row r="378" spans="1:5" s="75" customFormat="1" ht="12" customHeight="1">
      <c r="A378" s="54" t="s">
        <v>36</v>
      </c>
      <c r="B378" s="51">
        <v>1015</v>
      </c>
      <c r="C378" s="60"/>
      <c r="D378" s="60">
        <v>69</v>
      </c>
      <c r="E378" s="60">
        <v>69</v>
      </c>
    </row>
    <row r="379" spans="1:5" s="73" customFormat="1" ht="12" customHeight="1">
      <c r="A379" s="54" t="s">
        <v>37</v>
      </c>
      <c r="B379" s="51">
        <v>1016</v>
      </c>
      <c r="C379" s="68">
        <v>2500</v>
      </c>
      <c r="D379" s="68">
        <v>2350</v>
      </c>
      <c r="E379" s="60">
        <v>586</v>
      </c>
    </row>
    <row r="380" spans="1:5" s="73" customFormat="1" ht="12" customHeight="1">
      <c r="A380" s="54" t="s">
        <v>61</v>
      </c>
      <c r="B380" s="51">
        <v>1020</v>
      </c>
      <c r="C380" s="68">
        <v>2500</v>
      </c>
      <c r="D380" s="68">
        <v>2500</v>
      </c>
      <c r="E380" s="60">
        <v>2178</v>
      </c>
    </row>
    <row r="381" spans="1:5" s="21" customFormat="1" ht="12" customHeight="1">
      <c r="A381" s="10" t="s">
        <v>42</v>
      </c>
      <c r="B381" s="6">
        <v>9999</v>
      </c>
      <c r="C381" s="18">
        <f>SUM(C373,C375:C377)</f>
        <v>6500</v>
      </c>
      <c r="D381" s="18">
        <f>SUM(D373,D375:D377)</f>
        <v>6500</v>
      </c>
      <c r="E381" s="18">
        <f>SUM(E373,E375:E377)</f>
        <v>4381</v>
      </c>
    </row>
    <row r="382" spans="1:5" ht="12" customHeight="1">
      <c r="A382" s="10" t="s">
        <v>198</v>
      </c>
      <c r="B382" s="8"/>
      <c r="C382" s="18">
        <f>SUM(C381)</f>
        <v>6500</v>
      </c>
      <c r="D382" s="18">
        <f>SUM(D381)</f>
        <v>6500</v>
      </c>
      <c r="E382" s="18">
        <f>SUM(E381)</f>
        <v>4381</v>
      </c>
    </row>
    <row r="383" spans="1:5" ht="12" customHeight="1">
      <c r="A383" s="7"/>
      <c r="B383" s="8"/>
      <c r="C383" s="16"/>
      <c r="D383" s="11"/>
      <c r="E383" s="11"/>
    </row>
    <row r="384" spans="1:5" ht="12" customHeight="1">
      <c r="A384" s="10" t="s">
        <v>210</v>
      </c>
      <c r="B384" s="6"/>
      <c r="C384" s="16"/>
      <c r="D384" s="11"/>
      <c r="E384" s="11"/>
    </row>
    <row r="385" spans="1:5" ht="12" customHeight="1">
      <c r="A385" s="10" t="s">
        <v>211</v>
      </c>
      <c r="B385" s="6" t="s">
        <v>212</v>
      </c>
      <c r="C385" s="16"/>
      <c r="D385" s="11"/>
      <c r="E385" s="11"/>
    </row>
    <row r="386" spans="1:5" s="75" customFormat="1" ht="12" customHeight="1">
      <c r="A386" s="55" t="s">
        <v>18</v>
      </c>
      <c r="B386" s="57">
        <v>100</v>
      </c>
      <c r="C386" s="71">
        <f>SUM(C387)</f>
        <v>31129</v>
      </c>
      <c r="D386" s="71">
        <f>SUM(D387)</f>
        <v>21832</v>
      </c>
      <c r="E386" s="71">
        <f>SUM(E387)</f>
        <v>21832</v>
      </c>
    </row>
    <row r="387" spans="1:5" s="73" customFormat="1" ht="12" customHeight="1">
      <c r="A387" s="54" t="s">
        <v>19</v>
      </c>
      <c r="B387" s="51">
        <v>101</v>
      </c>
      <c r="C387" s="68">
        <v>31129</v>
      </c>
      <c r="D387" s="68">
        <v>21832</v>
      </c>
      <c r="E387" s="60">
        <v>21832</v>
      </c>
    </row>
    <row r="388" spans="1:5" s="75" customFormat="1" ht="12" customHeight="1">
      <c r="A388" s="55" t="s">
        <v>22</v>
      </c>
      <c r="B388" s="57">
        <v>200</v>
      </c>
      <c r="C388" s="69">
        <f>SUM(C389:C391)</f>
        <v>0</v>
      </c>
      <c r="D388" s="69">
        <f>SUM(D389:D391)</f>
        <v>5842</v>
      </c>
      <c r="E388" s="69">
        <f>SUM(E389:E391)</f>
        <v>5842</v>
      </c>
    </row>
    <row r="389" spans="1:5" s="73" customFormat="1" ht="12" customHeight="1">
      <c r="A389" s="54" t="s">
        <v>181</v>
      </c>
      <c r="B389" s="51">
        <v>202</v>
      </c>
      <c r="C389" s="68"/>
      <c r="D389" s="68">
        <v>1520</v>
      </c>
      <c r="E389" s="60">
        <v>1520</v>
      </c>
    </row>
    <row r="390" spans="1:5" s="73" customFormat="1" ht="12" customHeight="1">
      <c r="A390" s="54" t="s">
        <v>99</v>
      </c>
      <c r="B390" s="51">
        <v>208</v>
      </c>
      <c r="C390" s="68"/>
      <c r="D390" s="68">
        <v>4298</v>
      </c>
      <c r="E390" s="60">
        <v>4298</v>
      </c>
    </row>
    <row r="391" spans="1:5" s="73" customFormat="1" ht="12" customHeight="1">
      <c r="A391" s="54" t="s">
        <v>261</v>
      </c>
      <c r="B391" s="51">
        <v>209</v>
      </c>
      <c r="C391" s="68"/>
      <c r="D391" s="68">
        <v>24</v>
      </c>
      <c r="E391" s="60">
        <v>24</v>
      </c>
    </row>
    <row r="392" spans="1:5" s="75" customFormat="1" ht="12" customHeight="1">
      <c r="A392" s="55" t="s">
        <v>24</v>
      </c>
      <c r="B392" s="57">
        <v>300</v>
      </c>
      <c r="C392" s="69">
        <v>8623</v>
      </c>
      <c r="D392" s="69">
        <v>5947</v>
      </c>
      <c r="E392" s="71">
        <v>5947</v>
      </c>
    </row>
    <row r="393" spans="1:5" s="75" customFormat="1" ht="12" customHeight="1">
      <c r="A393" s="55" t="s">
        <v>25</v>
      </c>
      <c r="B393" s="57">
        <v>500</v>
      </c>
      <c r="C393" s="69">
        <v>1401</v>
      </c>
      <c r="D393" s="69">
        <v>1053</v>
      </c>
      <c r="E393" s="71">
        <v>1053</v>
      </c>
    </row>
    <row r="394" spans="1:5" s="75" customFormat="1" ht="12" customHeight="1">
      <c r="A394" s="55" t="s">
        <v>26</v>
      </c>
      <c r="B394" s="57">
        <v>700</v>
      </c>
      <c r="C394" s="69"/>
      <c r="D394" s="69">
        <v>228</v>
      </c>
      <c r="E394" s="71">
        <v>228</v>
      </c>
    </row>
    <row r="395" spans="1:5" s="75" customFormat="1" ht="12" customHeight="1">
      <c r="A395" s="55" t="s">
        <v>34</v>
      </c>
      <c r="B395" s="57">
        <v>1000</v>
      </c>
      <c r="C395" s="71">
        <f>SUM(C396:C404)</f>
        <v>73234</v>
      </c>
      <c r="D395" s="71">
        <f>SUM(D396:D404)</f>
        <v>115168</v>
      </c>
      <c r="E395" s="71">
        <f>SUM(E396:E404)</f>
        <v>114787</v>
      </c>
    </row>
    <row r="396" spans="1:5" s="73" customFormat="1" ht="12" customHeight="1">
      <c r="A396" s="54" t="s">
        <v>35</v>
      </c>
      <c r="B396" s="51">
        <v>1013</v>
      </c>
      <c r="C396" s="68">
        <v>1000</v>
      </c>
      <c r="D396" s="68">
        <v>0</v>
      </c>
      <c r="E396" s="60">
        <v>0</v>
      </c>
    </row>
    <row r="397" spans="1:5" s="73" customFormat="1" ht="12" customHeight="1">
      <c r="A397" s="54" t="s">
        <v>36</v>
      </c>
      <c r="B397" s="51">
        <v>1015</v>
      </c>
      <c r="C397" s="68"/>
      <c r="D397" s="68">
        <v>2811</v>
      </c>
      <c r="E397" s="60">
        <v>2811</v>
      </c>
    </row>
    <row r="398" spans="1:5" s="73" customFormat="1" ht="12" customHeight="1">
      <c r="A398" s="54" t="s">
        <v>37</v>
      </c>
      <c r="B398" s="51">
        <v>1016</v>
      </c>
      <c r="C398" s="68">
        <v>12800</v>
      </c>
      <c r="D398" s="68">
        <v>31786</v>
      </c>
      <c r="E398" s="60">
        <v>31786</v>
      </c>
    </row>
    <row r="399" spans="1:5" s="73" customFormat="1" ht="12" customHeight="1">
      <c r="A399" s="54" t="s">
        <v>61</v>
      </c>
      <c r="B399" s="51">
        <v>1020</v>
      </c>
      <c r="C399" s="68"/>
      <c r="D399" s="68">
        <v>4975</v>
      </c>
      <c r="E399" s="60">
        <v>4975</v>
      </c>
    </row>
    <row r="400" spans="1:5" s="73" customFormat="1" ht="12" customHeight="1">
      <c r="A400" s="54" t="s">
        <v>38</v>
      </c>
      <c r="B400" s="51">
        <v>1030</v>
      </c>
      <c r="C400" s="68"/>
      <c r="D400" s="68">
        <v>35</v>
      </c>
      <c r="E400" s="60">
        <v>35</v>
      </c>
    </row>
    <row r="401" spans="1:5" s="73" customFormat="1" ht="12" customHeight="1">
      <c r="A401" s="54" t="s">
        <v>174</v>
      </c>
      <c r="B401" s="51">
        <v>1040</v>
      </c>
      <c r="C401" s="68">
        <v>400</v>
      </c>
      <c r="D401" s="68">
        <v>0</v>
      </c>
      <c r="E401" s="60">
        <v>0</v>
      </c>
    </row>
    <row r="402" spans="1:5" s="73" customFormat="1" ht="12" customHeight="1">
      <c r="A402" s="54" t="s">
        <v>39</v>
      </c>
      <c r="B402" s="51">
        <v>1051</v>
      </c>
      <c r="C402" s="68">
        <v>100</v>
      </c>
      <c r="D402" s="68">
        <v>0</v>
      </c>
      <c r="E402" s="60">
        <v>0</v>
      </c>
    </row>
    <row r="403" spans="1:5" s="73" customFormat="1" ht="12" customHeight="1">
      <c r="A403" s="54" t="s">
        <v>62</v>
      </c>
      <c r="B403" s="51">
        <v>1091</v>
      </c>
      <c r="C403" s="68">
        <v>934</v>
      </c>
      <c r="D403" s="68">
        <v>684</v>
      </c>
      <c r="E403" s="60">
        <v>684</v>
      </c>
    </row>
    <row r="404" spans="1:5" s="73" customFormat="1" ht="12" customHeight="1">
      <c r="A404" s="54" t="s">
        <v>41</v>
      </c>
      <c r="B404" s="51">
        <v>1098</v>
      </c>
      <c r="C404" s="68">
        <v>58000</v>
      </c>
      <c r="D404" s="68">
        <v>74877</v>
      </c>
      <c r="E404" s="60">
        <v>74496</v>
      </c>
    </row>
    <row r="405" spans="1:5" s="21" customFormat="1" ht="12" customHeight="1">
      <c r="A405" s="10" t="s">
        <v>42</v>
      </c>
      <c r="B405" s="6">
        <v>9999</v>
      </c>
      <c r="C405" s="16">
        <f>SUM(C386,C388,C392:C395)</f>
        <v>114387</v>
      </c>
      <c r="D405" s="16">
        <f>SUM(D386,D388,D392:D395)</f>
        <v>150070</v>
      </c>
      <c r="E405" s="16">
        <f>SUM(E386,E388,E392:E395)</f>
        <v>149689</v>
      </c>
    </row>
    <row r="406" spans="1:5" ht="12" customHeight="1">
      <c r="A406" s="10" t="s">
        <v>198</v>
      </c>
      <c r="B406" s="6"/>
      <c r="C406" s="18">
        <f>SUM(C405)</f>
        <v>114387</v>
      </c>
      <c r="D406" s="18">
        <f>SUM(D405)</f>
        <v>150070</v>
      </c>
      <c r="E406" s="18">
        <f>SUM(E405)</f>
        <v>149689</v>
      </c>
    </row>
    <row r="407" spans="1:5" ht="12" customHeight="1">
      <c r="A407" s="7"/>
      <c r="B407" s="8"/>
      <c r="C407" s="16"/>
      <c r="D407" s="11"/>
      <c r="E407" s="11"/>
    </row>
    <row r="408" spans="1:5" ht="12" customHeight="1">
      <c r="A408" s="10" t="s">
        <v>213</v>
      </c>
      <c r="B408" s="8"/>
      <c r="C408" s="16"/>
      <c r="D408" s="11"/>
      <c r="E408" s="11"/>
    </row>
    <row r="409" spans="1:5" ht="12" customHeight="1">
      <c r="A409" s="10" t="s">
        <v>214</v>
      </c>
      <c r="B409" s="6" t="s">
        <v>215</v>
      </c>
      <c r="C409" s="16"/>
      <c r="D409" s="11"/>
      <c r="E409" s="11"/>
    </row>
    <row r="410" spans="1:5" s="75" customFormat="1" ht="12" customHeight="1">
      <c r="A410" s="55" t="s">
        <v>18</v>
      </c>
      <c r="B410" s="57">
        <v>100</v>
      </c>
      <c r="C410" s="71">
        <f>SUM(C411)</f>
        <v>20383</v>
      </c>
      <c r="D410" s="71">
        <f>SUM(D411)</f>
        <v>20383</v>
      </c>
      <c r="E410" s="71">
        <f>SUM(E411)</f>
        <v>15092</v>
      </c>
    </row>
    <row r="411" spans="1:5" s="73" customFormat="1" ht="12" customHeight="1">
      <c r="A411" s="54" t="s">
        <v>19</v>
      </c>
      <c r="B411" s="51">
        <v>101</v>
      </c>
      <c r="C411" s="68">
        <v>20383</v>
      </c>
      <c r="D411" s="68">
        <v>20383</v>
      </c>
      <c r="E411" s="60">
        <v>15092</v>
      </c>
    </row>
    <row r="412" spans="1:5" s="75" customFormat="1" ht="12" customHeight="1">
      <c r="A412" s="55" t="s">
        <v>22</v>
      </c>
      <c r="B412" s="57">
        <v>200</v>
      </c>
      <c r="C412" s="71">
        <f>SUM(C413:C414)</f>
        <v>3000</v>
      </c>
      <c r="D412" s="71">
        <f>SUM(D413:D414)</f>
        <v>3000</v>
      </c>
      <c r="E412" s="71">
        <f>SUM(E413:E414)</f>
        <v>21</v>
      </c>
    </row>
    <row r="413" spans="1:5" s="73" customFormat="1" ht="12" customHeight="1">
      <c r="A413" s="54" t="s">
        <v>99</v>
      </c>
      <c r="B413" s="51">
        <v>208</v>
      </c>
      <c r="C413" s="68">
        <v>3000</v>
      </c>
      <c r="D413" s="68">
        <v>2900</v>
      </c>
      <c r="E413" s="60">
        <v>0</v>
      </c>
    </row>
    <row r="414" spans="1:5" s="73" customFormat="1" ht="12" customHeight="1">
      <c r="A414" s="54" t="s">
        <v>261</v>
      </c>
      <c r="B414" s="51">
        <v>209</v>
      </c>
      <c r="C414" s="68"/>
      <c r="D414" s="68">
        <v>100</v>
      </c>
      <c r="E414" s="60">
        <v>21</v>
      </c>
    </row>
    <row r="415" spans="1:5" s="75" customFormat="1" ht="12" customHeight="1">
      <c r="A415" s="55" t="s">
        <v>24</v>
      </c>
      <c r="B415" s="57">
        <v>300</v>
      </c>
      <c r="C415" s="69">
        <v>6257</v>
      </c>
      <c r="D415" s="69">
        <v>6257</v>
      </c>
      <c r="E415" s="71">
        <v>4143</v>
      </c>
    </row>
    <row r="416" spans="1:5" s="75" customFormat="1" ht="12" customHeight="1">
      <c r="A416" s="55" t="s">
        <v>25</v>
      </c>
      <c r="B416" s="57">
        <v>500</v>
      </c>
      <c r="C416" s="69">
        <v>1052</v>
      </c>
      <c r="D416" s="69">
        <v>1052</v>
      </c>
      <c r="E416" s="71">
        <v>709</v>
      </c>
    </row>
    <row r="417" spans="1:5" s="75" customFormat="1" ht="12" customHeight="1">
      <c r="A417" s="55" t="s">
        <v>26</v>
      </c>
      <c r="B417" s="57">
        <v>700</v>
      </c>
      <c r="C417" s="69">
        <v>220</v>
      </c>
      <c r="D417" s="69">
        <v>220</v>
      </c>
      <c r="E417" s="71">
        <v>121</v>
      </c>
    </row>
    <row r="418" spans="1:5" s="75" customFormat="1" ht="12" customHeight="1">
      <c r="A418" s="55" t="s">
        <v>34</v>
      </c>
      <c r="B418" s="57">
        <v>1000</v>
      </c>
      <c r="C418" s="71">
        <f>SUM(C419:C425)</f>
        <v>15311</v>
      </c>
      <c r="D418" s="71">
        <f>SUM(D419:D425)</f>
        <v>15311</v>
      </c>
      <c r="E418" s="71">
        <f>SUM(E419:E425)</f>
        <v>9535</v>
      </c>
    </row>
    <row r="419" spans="1:5" s="73" customFormat="1" ht="12" customHeight="1">
      <c r="A419" s="54" t="s">
        <v>36</v>
      </c>
      <c r="B419" s="51">
        <v>1015</v>
      </c>
      <c r="C419" s="68">
        <v>1000</v>
      </c>
      <c r="D419" s="68">
        <v>1000</v>
      </c>
      <c r="E419" s="60">
        <v>105</v>
      </c>
    </row>
    <row r="420" spans="1:5" s="73" customFormat="1" ht="12" customHeight="1">
      <c r="A420" s="54" t="s">
        <v>37</v>
      </c>
      <c r="B420" s="51">
        <v>1016</v>
      </c>
      <c r="C420" s="68">
        <v>5300</v>
      </c>
      <c r="D420" s="68">
        <v>3300</v>
      </c>
      <c r="E420" s="60">
        <v>1621</v>
      </c>
    </row>
    <row r="421" spans="1:5" s="73" customFormat="1" ht="12" customHeight="1">
      <c r="A421" s="54" t="s">
        <v>61</v>
      </c>
      <c r="B421" s="51">
        <v>1020</v>
      </c>
      <c r="C421" s="68">
        <v>4600</v>
      </c>
      <c r="D421" s="68">
        <v>7600</v>
      </c>
      <c r="E421" s="60">
        <v>7342</v>
      </c>
    </row>
    <row r="422" spans="1:5" s="73" customFormat="1" ht="12" customHeight="1">
      <c r="A422" s="54" t="s">
        <v>38</v>
      </c>
      <c r="B422" s="51">
        <v>1030</v>
      </c>
      <c r="C422" s="68">
        <v>300</v>
      </c>
      <c r="D422" s="68">
        <v>300</v>
      </c>
      <c r="E422" s="60">
        <v>0</v>
      </c>
    </row>
    <row r="423" spans="1:5" s="73" customFormat="1" ht="12" customHeight="1">
      <c r="A423" s="54" t="s">
        <v>39</v>
      </c>
      <c r="B423" s="51">
        <v>1051</v>
      </c>
      <c r="C423" s="68">
        <v>300</v>
      </c>
      <c r="D423" s="68">
        <v>300</v>
      </c>
      <c r="E423" s="60">
        <v>0</v>
      </c>
    </row>
    <row r="424" spans="1:5" s="73" customFormat="1" ht="12" customHeight="1">
      <c r="A424" s="54" t="s">
        <v>62</v>
      </c>
      <c r="B424" s="51">
        <v>1091</v>
      </c>
      <c r="C424" s="68">
        <v>611</v>
      </c>
      <c r="D424" s="68">
        <v>611</v>
      </c>
      <c r="E424" s="60">
        <v>467</v>
      </c>
    </row>
    <row r="425" spans="1:5" s="73" customFormat="1" ht="12" customHeight="1">
      <c r="A425" s="54" t="s">
        <v>41</v>
      </c>
      <c r="B425" s="51">
        <v>1098</v>
      </c>
      <c r="C425" s="68">
        <v>3200</v>
      </c>
      <c r="D425" s="68">
        <v>2200</v>
      </c>
      <c r="E425" s="60">
        <v>0</v>
      </c>
    </row>
    <row r="426" spans="1:5" s="21" customFormat="1" ht="12" customHeight="1">
      <c r="A426" s="10" t="s">
        <v>42</v>
      </c>
      <c r="B426" s="6">
        <v>9999</v>
      </c>
      <c r="C426" s="16">
        <v>46223</v>
      </c>
      <c r="D426" s="18">
        <f>SUM(D410,D412,D415,D416,D417,D418)</f>
        <v>46223</v>
      </c>
      <c r="E426" s="18">
        <f>SUM(E410,E412,E415,E416,E417,E418)</f>
        <v>29621</v>
      </c>
    </row>
    <row r="427" spans="1:5" s="21" customFormat="1" ht="12" customHeight="1">
      <c r="A427" s="10"/>
      <c r="B427" s="6"/>
      <c r="C427" s="16"/>
      <c r="D427" s="18"/>
      <c r="E427" s="18"/>
    </row>
    <row r="428" spans="1:5" ht="10.5" customHeight="1">
      <c r="A428" s="10" t="s">
        <v>216</v>
      </c>
      <c r="B428" s="6" t="s">
        <v>217</v>
      </c>
      <c r="C428" s="16"/>
      <c r="D428" s="11"/>
      <c r="E428" s="11"/>
    </row>
    <row r="429" spans="1:5" s="75" customFormat="1" ht="12" customHeight="1">
      <c r="A429" s="55" t="s">
        <v>218</v>
      </c>
      <c r="B429" s="57">
        <v>4200</v>
      </c>
      <c r="C429" s="71">
        <f>SUM(C430)</f>
        <v>4500</v>
      </c>
      <c r="D429" s="71">
        <f>SUM(D430)</f>
        <v>4500</v>
      </c>
      <c r="E429" s="71">
        <f>SUM(E430)</f>
        <v>731</v>
      </c>
    </row>
    <row r="430" spans="1:5" s="73" customFormat="1" ht="12" customHeight="1">
      <c r="A430" s="54" t="s">
        <v>219</v>
      </c>
      <c r="B430" s="51">
        <v>4294</v>
      </c>
      <c r="C430" s="68">
        <v>4500</v>
      </c>
      <c r="D430" s="68">
        <v>4500</v>
      </c>
      <c r="E430" s="60">
        <v>731</v>
      </c>
    </row>
    <row r="431" spans="1:5" ht="12" customHeight="1">
      <c r="A431" s="10" t="s">
        <v>42</v>
      </c>
      <c r="B431" s="6">
        <v>9999</v>
      </c>
      <c r="C431" s="18">
        <f>SUM(C429)</f>
        <v>4500</v>
      </c>
      <c r="D431" s="18">
        <f>SUM(D429)</f>
        <v>4500</v>
      </c>
      <c r="E431" s="18">
        <f>SUM(E429)</f>
        <v>731</v>
      </c>
    </row>
    <row r="432" spans="1:5" ht="12" customHeight="1">
      <c r="A432" s="10" t="s">
        <v>220</v>
      </c>
      <c r="B432" s="6" t="s">
        <v>221</v>
      </c>
      <c r="C432" s="16"/>
      <c r="D432" s="11"/>
      <c r="E432" s="11"/>
    </row>
    <row r="433" spans="1:5" s="75" customFormat="1" ht="12" customHeight="1">
      <c r="A433" s="55" t="s">
        <v>18</v>
      </c>
      <c r="B433" s="57">
        <v>100</v>
      </c>
      <c r="C433" s="71">
        <f>SUM(C434)</f>
        <v>133060</v>
      </c>
      <c r="D433" s="71">
        <f>SUM(D434)</f>
        <v>133060</v>
      </c>
      <c r="E433" s="71">
        <f>SUM(E434)</f>
        <v>103179</v>
      </c>
    </row>
    <row r="434" spans="1:5" s="73" customFormat="1" ht="12" customHeight="1">
      <c r="A434" s="54" t="s">
        <v>19</v>
      </c>
      <c r="B434" s="51">
        <v>101</v>
      </c>
      <c r="C434" s="68">
        <v>133060</v>
      </c>
      <c r="D434" s="68">
        <v>133060</v>
      </c>
      <c r="E434" s="60">
        <v>103179</v>
      </c>
    </row>
    <row r="435" spans="1:5" s="75" customFormat="1" ht="12" customHeight="1">
      <c r="A435" s="55" t="s">
        <v>22</v>
      </c>
      <c r="B435" s="57">
        <v>200</v>
      </c>
      <c r="C435" s="69">
        <f>SUM(C436:C439)</f>
        <v>13920</v>
      </c>
      <c r="D435" s="69">
        <f>SUM(D436:D439)</f>
        <v>6540</v>
      </c>
      <c r="E435" s="69">
        <f>SUM(E436:E439)</f>
        <v>4810</v>
      </c>
    </row>
    <row r="436" spans="1:5" s="73" customFormat="1" ht="12" customHeight="1">
      <c r="A436" s="54" t="s">
        <v>23</v>
      </c>
      <c r="B436" s="51">
        <v>201</v>
      </c>
      <c r="C436" s="68">
        <v>4320</v>
      </c>
      <c r="D436" s="68">
        <v>375</v>
      </c>
      <c r="E436" s="60">
        <v>375</v>
      </c>
    </row>
    <row r="437" spans="1:5" s="73" customFormat="1" ht="12" customHeight="1">
      <c r="A437" s="54" t="s">
        <v>181</v>
      </c>
      <c r="B437" s="51">
        <v>202</v>
      </c>
      <c r="C437" s="68">
        <v>2300</v>
      </c>
      <c r="D437" s="68">
        <v>2938</v>
      </c>
      <c r="E437" s="60">
        <v>2938</v>
      </c>
    </row>
    <row r="438" spans="1:5" s="73" customFormat="1" ht="12" customHeight="1">
      <c r="A438" s="54" t="s">
        <v>99</v>
      </c>
      <c r="B438" s="51">
        <v>208</v>
      </c>
      <c r="C438" s="68">
        <v>7300</v>
      </c>
      <c r="D438" s="68">
        <v>2739</v>
      </c>
      <c r="E438" s="60">
        <v>1191</v>
      </c>
    </row>
    <row r="439" spans="1:5" s="73" customFormat="1" ht="12" customHeight="1">
      <c r="A439" s="54" t="s">
        <v>261</v>
      </c>
      <c r="B439" s="51">
        <v>209</v>
      </c>
      <c r="C439" s="68"/>
      <c r="D439" s="68">
        <v>488</v>
      </c>
      <c r="E439" s="60">
        <v>306</v>
      </c>
    </row>
    <row r="440" spans="1:5" s="75" customFormat="1" ht="12" customHeight="1">
      <c r="A440" s="55" t="s">
        <v>24</v>
      </c>
      <c r="B440" s="57">
        <v>300</v>
      </c>
      <c r="C440" s="69">
        <v>38348</v>
      </c>
      <c r="D440" s="69">
        <v>34246</v>
      </c>
      <c r="E440" s="71">
        <v>28903</v>
      </c>
    </row>
    <row r="441" spans="1:5" s="75" customFormat="1" ht="12" customHeight="1">
      <c r="A441" s="55" t="s">
        <v>25</v>
      </c>
      <c r="B441" s="57">
        <v>500</v>
      </c>
      <c r="C441" s="69">
        <v>6376</v>
      </c>
      <c r="D441" s="69">
        <v>5711</v>
      </c>
      <c r="E441" s="71">
        <v>4871</v>
      </c>
    </row>
    <row r="442" spans="1:5" s="75" customFormat="1" ht="12" customHeight="1">
      <c r="A442" s="55" t="s">
        <v>26</v>
      </c>
      <c r="B442" s="57">
        <v>700</v>
      </c>
      <c r="C442" s="69">
        <v>340</v>
      </c>
      <c r="D442" s="69">
        <v>515</v>
      </c>
      <c r="E442" s="71">
        <v>349</v>
      </c>
    </row>
    <row r="443" spans="1:5" s="75" customFormat="1" ht="12" customHeight="1">
      <c r="A443" s="55" t="s">
        <v>34</v>
      </c>
      <c r="B443" s="57">
        <v>1000</v>
      </c>
      <c r="C443" s="71">
        <f>SUM(C444:C454)</f>
        <v>206955</v>
      </c>
      <c r="D443" s="71">
        <f>SUM(D444:D454)</f>
        <v>294927</v>
      </c>
      <c r="E443" s="71">
        <f>SUM(E444:E454)</f>
        <v>240160</v>
      </c>
    </row>
    <row r="444" spans="1:5" s="73" customFormat="1" ht="12" customHeight="1">
      <c r="A444" s="54" t="s">
        <v>35</v>
      </c>
      <c r="B444" s="51">
        <v>1013</v>
      </c>
      <c r="C444" s="68">
        <v>5000</v>
      </c>
      <c r="D444" s="68">
        <v>3994</v>
      </c>
      <c r="E444" s="60">
        <v>100</v>
      </c>
    </row>
    <row r="445" spans="1:5" s="73" customFormat="1" ht="12" customHeight="1">
      <c r="A445" s="54" t="s">
        <v>36</v>
      </c>
      <c r="B445" s="51">
        <v>1015</v>
      </c>
      <c r="C445" s="68">
        <v>15900</v>
      </c>
      <c r="D445" s="68">
        <v>19354</v>
      </c>
      <c r="E445" s="60">
        <v>16014</v>
      </c>
    </row>
    <row r="446" spans="1:5" s="73" customFormat="1" ht="12" customHeight="1">
      <c r="A446" s="54" t="s">
        <v>37</v>
      </c>
      <c r="B446" s="51">
        <v>1016</v>
      </c>
      <c r="C446" s="68">
        <v>95205</v>
      </c>
      <c r="D446" s="68">
        <v>98251</v>
      </c>
      <c r="E446" s="60">
        <v>74073</v>
      </c>
    </row>
    <row r="447" spans="1:5" s="73" customFormat="1" ht="12" customHeight="1">
      <c r="A447" s="54" t="s">
        <v>61</v>
      </c>
      <c r="B447" s="51">
        <v>1020</v>
      </c>
      <c r="C447" s="68">
        <v>37900</v>
      </c>
      <c r="D447" s="68">
        <v>38369</v>
      </c>
      <c r="E447" s="60">
        <v>25164</v>
      </c>
    </row>
    <row r="448" spans="1:5" s="73" customFormat="1" ht="12" customHeight="1">
      <c r="A448" s="54" t="s">
        <v>38</v>
      </c>
      <c r="B448" s="51">
        <v>1030</v>
      </c>
      <c r="C448" s="68">
        <v>3000</v>
      </c>
      <c r="D448" s="68">
        <v>45837</v>
      </c>
      <c r="E448" s="60">
        <v>45815</v>
      </c>
    </row>
    <row r="449" spans="1:5" s="73" customFormat="1" ht="12" customHeight="1">
      <c r="A449" s="54" t="s">
        <v>174</v>
      </c>
      <c r="B449" s="51">
        <v>1040</v>
      </c>
      <c r="C449" s="68"/>
      <c r="D449" s="68">
        <v>67</v>
      </c>
      <c r="E449" s="60">
        <v>67</v>
      </c>
    </row>
    <row r="450" spans="1:5" s="73" customFormat="1" ht="12" customHeight="1">
      <c r="A450" s="54" t="s">
        <v>39</v>
      </c>
      <c r="B450" s="51">
        <v>1051</v>
      </c>
      <c r="C450" s="68">
        <v>1450</v>
      </c>
      <c r="D450" s="68">
        <v>1155</v>
      </c>
      <c r="E450" s="60">
        <v>145</v>
      </c>
    </row>
    <row r="451" spans="1:5" s="73" customFormat="1" ht="12" customHeight="1">
      <c r="A451" s="54" t="s">
        <v>176</v>
      </c>
      <c r="B451" s="51">
        <v>1062</v>
      </c>
      <c r="C451" s="68">
        <v>2600</v>
      </c>
      <c r="D451" s="68">
        <v>1856</v>
      </c>
      <c r="E451" s="60">
        <v>1410</v>
      </c>
    </row>
    <row r="452" spans="1:5" s="73" customFormat="1" ht="12" customHeight="1">
      <c r="A452" s="54" t="s">
        <v>62</v>
      </c>
      <c r="B452" s="51">
        <v>1091</v>
      </c>
      <c r="C452" s="68">
        <v>4520</v>
      </c>
      <c r="D452" s="68">
        <v>3830</v>
      </c>
      <c r="E452" s="60">
        <v>3278</v>
      </c>
    </row>
    <row r="453" spans="1:5" s="73" customFormat="1" ht="12" customHeight="1">
      <c r="A453" s="54" t="s">
        <v>177</v>
      </c>
      <c r="B453" s="51">
        <v>1092</v>
      </c>
      <c r="C453" s="68">
        <v>635</v>
      </c>
      <c r="D453" s="68">
        <v>1290</v>
      </c>
      <c r="E453" s="60">
        <v>903</v>
      </c>
    </row>
    <row r="454" spans="1:5" s="73" customFormat="1" ht="12" customHeight="1">
      <c r="A454" s="54" t="s">
        <v>41</v>
      </c>
      <c r="B454" s="51">
        <v>1098</v>
      </c>
      <c r="C454" s="68">
        <v>40745</v>
      </c>
      <c r="D454" s="68">
        <v>80924</v>
      </c>
      <c r="E454" s="60">
        <v>73191</v>
      </c>
    </row>
    <row r="455" spans="1:5" s="21" customFormat="1" ht="12" customHeight="1">
      <c r="A455" s="10" t="s">
        <v>42</v>
      </c>
      <c r="B455" s="6">
        <v>9999</v>
      </c>
      <c r="C455" s="18">
        <f>SUM(C433,C435,C440,C441,C442,C443)</f>
        <v>398999</v>
      </c>
      <c r="D455" s="18">
        <f>SUM(D433,D435,D440,D441,D442,D443)</f>
        <v>474999</v>
      </c>
      <c r="E455" s="18">
        <f>SUM(E433,E435,E440,E441,E442,E443)</f>
        <v>382272</v>
      </c>
    </row>
    <row r="456" spans="1:5" s="21" customFormat="1" ht="12" customHeight="1">
      <c r="A456" s="10"/>
      <c r="B456" s="6"/>
      <c r="C456" s="16"/>
      <c r="D456" s="18"/>
      <c r="E456" s="18"/>
    </row>
    <row r="457" spans="1:5" s="21" customFormat="1" ht="12" customHeight="1">
      <c r="A457" s="10" t="s">
        <v>117</v>
      </c>
      <c r="B457" s="6"/>
      <c r="C457" s="18">
        <f>SUM(C426,C431,C455)</f>
        <v>449722</v>
      </c>
      <c r="D457" s="18">
        <f>SUM(D426,D431,D455)</f>
        <v>525722</v>
      </c>
      <c r="E457" s="18">
        <f>SUM(E426,E431,E455)</f>
        <v>412624</v>
      </c>
    </row>
    <row r="458" spans="1:5" s="21" customFormat="1" ht="12" customHeight="1">
      <c r="A458" s="10"/>
      <c r="B458" s="6"/>
      <c r="C458" s="16"/>
      <c r="D458" s="18"/>
      <c r="E458" s="18"/>
    </row>
    <row r="459" spans="1:5" s="21" customFormat="1" ht="12" customHeight="1">
      <c r="A459" s="10" t="s">
        <v>222</v>
      </c>
      <c r="B459" s="6"/>
      <c r="C459" s="16">
        <v>570609</v>
      </c>
      <c r="D459" s="18">
        <f>SUM(D382,D406,D457)</f>
        <v>682292</v>
      </c>
      <c r="E459" s="18">
        <f>SUM(E382,E406,E457)</f>
        <v>566694</v>
      </c>
    </row>
    <row r="460" spans="1:5" ht="12" customHeight="1">
      <c r="A460" s="10" t="s">
        <v>119</v>
      </c>
      <c r="B460" s="6"/>
      <c r="C460" s="16"/>
      <c r="D460" s="11"/>
      <c r="E460" s="11"/>
    </row>
    <row r="461" spans="1:5" ht="12" customHeight="1">
      <c r="A461" s="10" t="s">
        <v>223</v>
      </c>
      <c r="B461" s="6"/>
      <c r="C461" s="16"/>
      <c r="D461" s="11"/>
      <c r="E461" s="11"/>
    </row>
    <row r="462" spans="1:5" ht="12" customHeight="1">
      <c r="A462" s="10" t="s">
        <v>224</v>
      </c>
      <c r="B462" s="6" t="s">
        <v>225</v>
      </c>
      <c r="C462" s="16"/>
      <c r="D462" s="11"/>
      <c r="E462" s="11"/>
    </row>
    <row r="463" spans="1:5" s="75" customFormat="1" ht="12" customHeight="1">
      <c r="A463" s="55" t="s">
        <v>18</v>
      </c>
      <c r="B463" s="57">
        <v>100</v>
      </c>
      <c r="C463" s="71">
        <f>SUM(C464)</f>
        <v>19140</v>
      </c>
      <c r="D463" s="71">
        <f>SUM(D464)</f>
        <v>19140</v>
      </c>
      <c r="E463" s="71">
        <f>SUM(E464)</f>
        <v>0</v>
      </c>
    </row>
    <row r="464" spans="1:5" s="73" customFormat="1" ht="12" customHeight="1">
      <c r="A464" s="54" t="s">
        <v>19</v>
      </c>
      <c r="B464" s="51">
        <v>101</v>
      </c>
      <c r="C464" s="68">
        <v>19140</v>
      </c>
      <c r="D464" s="68">
        <v>19140</v>
      </c>
      <c r="E464" s="60">
        <v>0</v>
      </c>
    </row>
    <row r="465" spans="1:5" s="75" customFormat="1" ht="12" customHeight="1">
      <c r="A465" s="55" t="s">
        <v>24</v>
      </c>
      <c r="B465" s="57">
        <v>300</v>
      </c>
      <c r="C465" s="69">
        <v>5302</v>
      </c>
      <c r="D465" s="69">
        <v>5302</v>
      </c>
      <c r="E465" s="71">
        <v>0</v>
      </c>
    </row>
    <row r="466" spans="1:5" s="75" customFormat="1" ht="12" customHeight="1">
      <c r="A466" s="55" t="s">
        <v>25</v>
      </c>
      <c r="B466" s="57">
        <v>500</v>
      </c>
      <c r="C466" s="69">
        <v>861</v>
      </c>
      <c r="D466" s="69">
        <v>861</v>
      </c>
      <c r="E466" s="71">
        <v>0</v>
      </c>
    </row>
    <row r="467" spans="1:5" s="75" customFormat="1" ht="12" customHeight="1">
      <c r="A467" s="55" t="s">
        <v>34</v>
      </c>
      <c r="B467" s="57">
        <v>1000</v>
      </c>
      <c r="C467" s="71">
        <f>SUM(C468:C469)</f>
        <v>1574</v>
      </c>
      <c r="D467" s="71">
        <f>SUM(D468:D469)</f>
        <v>1574</v>
      </c>
      <c r="E467" s="71">
        <f>SUM(E468:E469)</f>
        <v>0</v>
      </c>
    </row>
    <row r="468" spans="1:5" s="73" customFormat="1" ht="12" customHeight="1">
      <c r="A468" s="54" t="s">
        <v>35</v>
      </c>
      <c r="B468" s="51">
        <v>1013</v>
      </c>
      <c r="C468" s="68">
        <v>1000</v>
      </c>
      <c r="D468" s="68">
        <v>1000</v>
      </c>
      <c r="E468" s="60">
        <v>0</v>
      </c>
    </row>
    <row r="469" spans="1:5" s="73" customFormat="1" ht="12" customHeight="1">
      <c r="A469" s="54" t="s">
        <v>62</v>
      </c>
      <c r="B469" s="51">
        <v>1091</v>
      </c>
      <c r="C469" s="68">
        <v>574</v>
      </c>
      <c r="D469" s="68">
        <v>574</v>
      </c>
      <c r="E469" s="60">
        <v>0</v>
      </c>
    </row>
    <row r="470" spans="1:5" s="21" customFormat="1" ht="12" customHeight="1">
      <c r="A470" s="10" t="s">
        <v>42</v>
      </c>
      <c r="B470" s="6">
        <v>9999</v>
      </c>
      <c r="C470" s="18">
        <f>SUM(C463,C465:C467)</f>
        <v>26877</v>
      </c>
      <c r="D470" s="18">
        <f>SUM(D463,D465:D467)</f>
        <v>26877</v>
      </c>
      <c r="E470" s="18">
        <f>SUM(E463,E465:E467)</f>
        <v>0</v>
      </c>
    </row>
    <row r="471" spans="1:5" ht="12" customHeight="1">
      <c r="A471" s="7"/>
      <c r="B471" s="8"/>
      <c r="C471" s="16"/>
      <c r="D471" s="11"/>
      <c r="E471" s="11"/>
    </row>
    <row r="472" spans="1:5" s="21" customFormat="1" ht="12" customHeight="1">
      <c r="A472" s="10" t="s">
        <v>226</v>
      </c>
      <c r="B472" s="6"/>
      <c r="C472" s="18">
        <f>SUM(C470)</f>
        <v>26877</v>
      </c>
      <c r="D472" s="18">
        <f>SUM(D470)</f>
        <v>26877</v>
      </c>
      <c r="E472" s="18">
        <f>SUM(E470)</f>
        <v>0</v>
      </c>
    </row>
    <row r="473" spans="1:5" ht="12" customHeight="1">
      <c r="A473" s="7"/>
      <c r="B473" s="8"/>
      <c r="C473" s="16"/>
      <c r="D473" s="11"/>
      <c r="E473" s="11"/>
    </row>
    <row r="474" spans="1:5" ht="12" customHeight="1">
      <c r="A474" s="10" t="s">
        <v>227</v>
      </c>
      <c r="B474" s="6"/>
      <c r="C474" s="16"/>
      <c r="D474" s="11"/>
      <c r="E474" s="11"/>
    </row>
    <row r="475" spans="1:5" ht="12" customHeight="1">
      <c r="A475" s="10" t="s">
        <v>228</v>
      </c>
      <c r="B475" s="6" t="s">
        <v>229</v>
      </c>
      <c r="C475" s="16"/>
      <c r="D475" s="11"/>
      <c r="E475" s="11"/>
    </row>
    <row r="476" spans="1:5" s="75" customFormat="1" ht="12" customHeight="1">
      <c r="A476" s="55" t="s">
        <v>34</v>
      </c>
      <c r="B476" s="57">
        <v>1000</v>
      </c>
      <c r="C476" s="71">
        <f>SUM(C477)</f>
        <v>30000</v>
      </c>
      <c r="D476" s="71">
        <f>SUM(D477)</f>
        <v>91000</v>
      </c>
      <c r="E476" s="71">
        <f>SUM(E477)</f>
        <v>78761</v>
      </c>
    </row>
    <row r="477" spans="1:5" s="73" customFormat="1" ht="12" customHeight="1">
      <c r="A477" s="54" t="s">
        <v>61</v>
      </c>
      <c r="B477" s="51">
        <v>1020</v>
      </c>
      <c r="C477" s="68">
        <v>30000</v>
      </c>
      <c r="D477" s="68">
        <v>91000</v>
      </c>
      <c r="E477" s="60">
        <v>78761</v>
      </c>
    </row>
    <row r="478" spans="1:5" ht="12" customHeight="1">
      <c r="A478" s="10" t="s">
        <v>42</v>
      </c>
      <c r="B478" s="6">
        <v>9999</v>
      </c>
      <c r="C478" s="18">
        <f>SUM(C476)</f>
        <v>30000</v>
      </c>
      <c r="D478" s="18">
        <f>SUM(D476)</f>
        <v>91000</v>
      </c>
      <c r="E478" s="18">
        <f>SUM(E476)</f>
        <v>78761</v>
      </c>
    </row>
    <row r="479" spans="1:5" ht="12" customHeight="1">
      <c r="A479" s="7"/>
      <c r="B479" s="8"/>
      <c r="C479" s="16"/>
      <c r="D479" s="11"/>
      <c r="E479" s="11"/>
    </row>
    <row r="480" spans="1:5" ht="12" customHeight="1">
      <c r="A480" s="10" t="s">
        <v>230</v>
      </c>
      <c r="B480" s="6" t="s">
        <v>231</v>
      </c>
      <c r="C480" s="16"/>
      <c r="D480" s="11"/>
      <c r="E480" s="11"/>
    </row>
    <row r="481" spans="1:5" s="75" customFormat="1" ht="12" customHeight="1">
      <c r="A481" s="55" t="s">
        <v>22</v>
      </c>
      <c r="B481" s="57">
        <v>200</v>
      </c>
      <c r="C481" s="71">
        <f>SUM(C482:C482)</f>
        <v>900</v>
      </c>
      <c r="D481" s="71">
        <f>SUM(D482:D482)</f>
        <v>2815</v>
      </c>
      <c r="E481" s="71">
        <f>SUM(E482:E482)</f>
        <v>2034</v>
      </c>
    </row>
    <row r="482" spans="1:5" s="73" customFormat="1" ht="12" customHeight="1">
      <c r="A482" s="54" t="s">
        <v>181</v>
      </c>
      <c r="B482" s="51">
        <v>202</v>
      </c>
      <c r="C482" s="68">
        <v>900</v>
      </c>
      <c r="D482" s="68">
        <v>2815</v>
      </c>
      <c r="E482" s="60">
        <v>2034</v>
      </c>
    </row>
    <row r="483" spans="1:5" s="73" customFormat="1" ht="12" customHeight="1">
      <c r="A483" s="55" t="s">
        <v>24</v>
      </c>
      <c r="B483" s="57">
        <v>300</v>
      </c>
      <c r="C483" s="69"/>
      <c r="D483" s="69">
        <v>15</v>
      </c>
      <c r="E483" s="71">
        <v>15</v>
      </c>
    </row>
    <row r="484" spans="1:5" s="75" customFormat="1" ht="12" customHeight="1">
      <c r="A484" s="55" t="s">
        <v>25</v>
      </c>
      <c r="B484" s="57">
        <v>500</v>
      </c>
      <c r="C484" s="69"/>
      <c r="D484" s="69">
        <v>105</v>
      </c>
      <c r="E484" s="71">
        <v>105</v>
      </c>
    </row>
    <row r="485" spans="1:5" s="75" customFormat="1" ht="12" customHeight="1">
      <c r="A485" s="55" t="s">
        <v>34</v>
      </c>
      <c r="B485" s="57">
        <v>1000</v>
      </c>
      <c r="C485" s="71">
        <f>SUM(C486:C489)</f>
        <v>434300</v>
      </c>
      <c r="D485" s="71">
        <f>SUM(D486:D489)</f>
        <v>521926</v>
      </c>
      <c r="E485" s="71">
        <f>SUM(E486:E489)</f>
        <v>413633</v>
      </c>
    </row>
    <row r="486" spans="1:5" s="73" customFormat="1" ht="12" customHeight="1">
      <c r="A486" s="54" t="s">
        <v>36</v>
      </c>
      <c r="B486" s="51">
        <v>1015</v>
      </c>
      <c r="C486" s="68">
        <v>11600</v>
      </c>
      <c r="D486" s="68">
        <v>19427</v>
      </c>
      <c r="E486" s="60">
        <v>12778</v>
      </c>
    </row>
    <row r="487" spans="1:5" s="73" customFormat="1" ht="12" customHeight="1">
      <c r="A487" s="54" t="s">
        <v>37</v>
      </c>
      <c r="B487" s="51">
        <v>1016</v>
      </c>
      <c r="C487" s="68"/>
      <c r="D487" s="68">
        <v>51</v>
      </c>
      <c r="E487" s="60">
        <v>51</v>
      </c>
    </row>
    <row r="488" spans="1:5" s="73" customFormat="1" ht="12" customHeight="1">
      <c r="A488" s="54" t="s">
        <v>61</v>
      </c>
      <c r="B488" s="51">
        <v>1020</v>
      </c>
      <c r="C488" s="68">
        <v>422700</v>
      </c>
      <c r="D488" s="68">
        <v>411435</v>
      </c>
      <c r="E488" s="60">
        <v>339797</v>
      </c>
    </row>
    <row r="489" spans="1:5" s="73" customFormat="1" ht="12" customHeight="1">
      <c r="A489" s="54" t="s">
        <v>38</v>
      </c>
      <c r="B489" s="51">
        <v>1030</v>
      </c>
      <c r="C489" s="68"/>
      <c r="D489" s="68">
        <v>91013</v>
      </c>
      <c r="E489" s="60">
        <v>61007</v>
      </c>
    </row>
    <row r="490" spans="1:5" s="21" customFormat="1" ht="12" customHeight="1">
      <c r="A490" s="10" t="s">
        <v>42</v>
      </c>
      <c r="B490" s="6">
        <v>9999</v>
      </c>
      <c r="C490" s="18">
        <f>SUM(C481,C483:C485)</f>
        <v>435200</v>
      </c>
      <c r="D490" s="18">
        <f>SUM(D481,D483:D485)</f>
        <v>524861</v>
      </c>
      <c r="E490" s="18">
        <f>SUM(E481,E483:E485)</f>
        <v>415787</v>
      </c>
    </row>
    <row r="491" spans="1:5" s="21" customFormat="1" ht="12" customHeight="1">
      <c r="A491" s="10"/>
      <c r="B491" s="6"/>
      <c r="C491" s="18"/>
      <c r="D491" s="18"/>
      <c r="E491" s="18"/>
    </row>
    <row r="492" spans="1:5" ht="12" customHeight="1">
      <c r="A492" s="10" t="s">
        <v>232</v>
      </c>
      <c r="B492" s="6" t="s">
        <v>272</v>
      </c>
      <c r="C492" s="16"/>
      <c r="D492" s="11"/>
      <c r="E492" s="11"/>
    </row>
    <row r="493" spans="1:5" s="75" customFormat="1" ht="12" customHeight="1">
      <c r="A493" s="55" t="s">
        <v>34</v>
      </c>
      <c r="B493" s="57">
        <v>1000</v>
      </c>
      <c r="C493" s="71">
        <f>SUM(C494:C497)</f>
        <v>1200</v>
      </c>
      <c r="D493" s="71">
        <f>SUM(D494:D497)</f>
        <v>1200</v>
      </c>
      <c r="E493" s="71">
        <f>SUM(E494:E497)</f>
        <v>282</v>
      </c>
    </row>
    <row r="494" spans="1:5" ht="12" customHeight="1">
      <c r="A494" s="7" t="s">
        <v>36</v>
      </c>
      <c r="B494" s="8">
        <v>1015</v>
      </c>
      <c r="C494" s="68">
        <v>200</v>
      </c>
      <c r="D494" s="68">
        <v>200</v>
      </c>
      <c r="E494" s="11">
        <v>79</v>
      </c>
    </row>
    <row r="495" spans="1:5" ht="12" customHeight="1">
      <c r="A495" s="54" t="s">
        <v>37</v>
      </c>
      <c r="B495" s="51">
        <v>1016</v>
      </c>
      <c r="C495" s="68"/>
      <c r="D495" s="68">
        <v>947</v>
      </c>
      <c r="E495" s="11">
        <v>150</v>
      </c>
    </row>
    <row r="496" spans="1:5" ht="12" customHeight="1">
      <c r="A496" s="7" t="s">
        <v>61</v>
      </c>
      <c r="B496" s="8">
        <v>1020</v>
      </c>
      <c r="C496" s="68">
        <v>1000</v>
      </c>
      <c r="D496" s="68"/>
      <c r="E496" s="11"/>
    </row>
    <row r="497" spans="1:5" ht="12" customHeight="1">
      <c r="A497" s="54" t="s">
        <v>174</v>
      </c>
      <c r="B497" s="51">
        <v>1040</v>
      </c>
      <c r="C497" s="68"/>
      <c r="D497" s="68">
        <v>53</v>
      </c>
      <c r="E497" s="11">
        <v>53</v>
      </c>
    </row>
    <row r="498" spans="1:5" s="21" customFormat="1" ht="12" customHeight="1">
      <c r="A498" s="10" t="s">
        <v>42</v>
      </c>
      <c r="B498" s="6">
        <v>9999</v>
      </c>
      <c r="C498" s="18">
        <f>SUM(C493)</f>
        <v>1200</v>
      </c>
      <c r="D498" s="18">
        <f>SUM(D493)</f>
        <v>1200</v>
      </c>
      <c r="E498" s="18">
        <f>SUM(E493)</f>
        <v>282</v>
      </c>
    </row>
    <row r="499" spans="1:5" s="21" customFormat="1" ht="12" customHeight="1">
      <c r="A499" s="10" t="s">
        <v>233</v>
      </c>
      <c r="B499" s="6"/>
      <c r="C499" s="18">
        <f>SUM(C478,C490,C498)</f>
        <v>466400</v>
      </c>
      <c r="D499" s="18">
        <f>SUM(D478,D490,D498)</f>
        <v>617061</v>
      </c>
      <c r="E499" s="18">
        <f>SUM(E478,E490,E498)</f>
        <v>494830</v>
      </c>
    </row>
    <row r="500" spans="1:5" s="21" customFormat="1" ht="12" customHeight="1">
      <c r="A500" s="10"/>
      <c r="B500" s="6"/>
      <c r="C500" s="16"/>
      <c r="D500" s="18"/>
      <c r="E500" s="18"/>
    </row>
    <row r="501" spans="1:5" ht="12" customHeight="1">
      <c r="A501" s="10" t="s">
        <v>120</v>
      </c>
      <c r="B501" s="6"/>
      <c r="C501" s="16"/>
      <c r="D501" s="11"/>
      <c r="E501" s="11"/>
    </row>
    <row r="502" spans="1:5" ht="12" customHeight="1">
      <c r="A502" s="10" t="s">
        <v>234</v>
      </c>
      <c r="B502" s="6" t="s">
        <v>235</v>
      </c>
      <c r="C502" s="16"/>
      <c r="D502" s="11"/>
      <c r="E502" s="11"/>
    </row>
    <row r="503" spans="1:5" s="75" customFormat="1" ht="12" customHeight="1">
      <c r="A503" s="55" t="s">
        <v>18</v>
      </c>
      <c r="B503" s="57">
        <v>100</v>
      </c>
      <c r="C503" s="71">
        <f>SUM(C504)</f>
        <v>44673</v>
      </c>
      <c r="D503" s="71">
        <f>SUM(D504)</f>
        <v>36174</v>
      </c>
      <c r="E503" s="71">
        <f>SUM(E504)</f>
        <v>23631</v>
      </c>
    </row>
    <row r="504" spans="1:5" s="73" customFormat="1" ht="12" customHeight="1">
      <c r="A504" s="54" t="s">
        <v>19</v>
      </c>
      <c r="B504" s="51">
        <v>101</v>
      </c>
      <c r="C504" s="68">
        <v>44673</v>
      </c>
      <c r="D504" s="68">
        <v>36174</v>
      </c>
      <c r="E504" s="60">
        <v>23631</v>
      </c>
    </row>
    <row r="505" spans="1:5" s="75" customFormat="1" ht="12" customHeight="1">
      <c r="A505" s="55" t="s">
        <v>22</v>
      </c>
      <c r="B505" s="57">
        <v>200</v>
      </c>
      <c r="C505" s="71">
        <f>SUM(C506:C508)</f>
        <v>4600</v>
      </c>
      <c r="D505" s="71">
        <f>SUM(D506:D508)</f>
        <v>5364</v>
      </c>
      <c r="E505" s="71">
        <f>SUM(E506:E508)</f>
        <v>5364</v>
      </c>
    </row>
    <row r="506" spans="1:5" s="73" customFormat="1" ht="12" customHeight="1">
      <c r="A506" s="54" t="s">
        <v>181</v>
      </c>
      <c r="B506" s="51">
        <v>202</v>
      </c>
      <c r="C506" s="68">
        <v>4600</v>
      </c>
      <c r="D506" s="68">
        <v>659</v>
      </c>
      <c r="E506" s="60">
        <v>659</v>
      </c>
    </row>
    <row r="507" spans="1:5" s="73" customFormat="1" ht="12" customHeight="1">
      <c r="A507" s="54" t="s">
        <v>99</v>
      </c>
      <c r="B507" s="51">
        <v>208</v>
      </c>
      <c r="C507" s="68"/>
      <c r="D507" s="68">
        <v>4608</v>
      </c>
      <c r="E507" s="60">
        <v>4608</v>
      </c>
    </row>
    <row r="508" spans="1:5" s="73" customFormat="1" ht="12" customHeight="1">
      <c r="A508" s="54" t="s">
        <v>261</v>
      </c>
      <c r="B508" s="51">
        <v>209</v>
      </c>
      <c r="C508" s="68"/>
      <c r="D508" s="68">
        <v>97</v>
      </c>
      <c r="E508" s="60">
        <v>97</v>
      </c>
    </row>
    <row r="509" spans="1:5" s="75" customFormat="1" ht="12" customHeight="1">
      <c r="A509" s="55" t="s">
        <v>24</v>
      </c>
      <c r="B509" s="57">
        <v>300</v>
      </c>
      <c r="C509" s="69">
        <v>12374</v>
      </c>
      <c r="D509" s="69">
        <v>9988</v>
      </c>
      <c r="E509" s="71">
        <v>6420</v>
      </c>
    </row>
    <row r="510" spans="1:5" s="75" customFormat="1" ht="12" customHeight="1">
      <c r="A510" s="55" t="s">
        <v>25</v>
      </c>
      <c r="B510" s="57">
        <v>500</v>
      </c>
      <c r="C510" s="69">
        <v>2218</v>
      </c>
      <c r="D510" s="69">
        <v>2218</v>
      </c>
      <c r="E510" s="71">
        <v>1134</v>
      </c>
    </row>
    <row r="511" spans="1:5" s="75" customFormat="1" ht="12" customHeight="1">
      <c r="A511" s="55" t="s">
        <v>26</v>
      </c>
      <c r="B511" s="57">
        <v>700</v>
      </c>
      <c r="C511" s="69"/>
      <c r="D511" s="69">
        <v>610</v>
      </c>
      <c r="E511" s="71">
        <v>333</v>
      </c>
    </row>
    <row r="512" spans="1:5" s="75" customFormat="1" ht="12" customHeight="1">
      <c r="A512" s="55" t="s">
        <v>34</v>
      </c>
      <c r="B512" s="57">
        <v>1000</v>
      </c>
      <c r="C512" s="71">
        <f>SUM(C513:C519)</f>
        <v>20000</v>
      </c>
      <c r="D512" s="71">
        <f>SUM(D513:D519)</f>
        <v>29511</v>
      </c>
      <c r="E512" s="71">
        <f>SUM(E513:E519)</f>
        <v>29511</v>
      </c>
    </row>
    <row r="513" spans="1:5" s="73" customFormat="1" ht="12" customHeight="1">
      <c r="A513" s="54" t="s">
        <v>35</v>
      </c>
      <c r="B513" s="51">
        <v>1013</v>
      </c>
      <c r="C513" s="68">
        <v>1200</v>
      </c>
      <c r="D513" s="68">
        <v>0</v>
      </c>
      <c r="E513" s="60">
        <v>0</v>
      </c>
    </row>
    <row r="514" spans="1:5" s="73" customFormat="1" ht="12" customHeight="1">
      <c r="A514" s="54" t="s">
        <v>36</v>
      </c>
      <c r="B514" s="51">
        <v>1015</v>
      </c>
      <c r="C514" s="68">
        <v>2300</v>
      </c>
      <c r="D514" s="68">
        <v>1900</v>
      </c>
      <c r="E514" s="60">
        <v>1900</v>
      </c>
    </row>
    <row r="515" spans="1:5" s="73" customFormat="1" ht="12" customHeight="1">
      <c r="A515" s="54" t="s">
        <v>37</v>
      </c>
      <c r="B515" s="51">
        <v>1016</v>
      </c>
      <c r="C515" s="68">
        <v>5000</v>
      </c>
      <c r="D515" s="68">
        <v>1856</v>
      </c>
      <c r="E515" s="60">
        <v>1856</v>
      </c>
    </row>
    <row r="516" spans="1:5" s="73" customFormat="1" ht="12" customHeight="1">
      <c r="A516" s="54" t="s">
        <v>61</v>
      </c>
      <c r="B516" s="51">
        <v>1020</v>
      </c>
      <c r="C516" s="68">
        <v>8300</v>
      </c>
      <c r="D516" s="68">
        <v>23992</v>
      </c>
      <c r="E516" s="60">
        <v>23992</v>
      </c>
    </row>
    <row r="517" spans="1:5" s="73" customFormat="1" ht="12" customHeight="1">
      <c r="A517" s="54" t="s">
        <v>174</v>
      </c>
      <c r="B517" s="51">
        <v>1040</v>
      </c>
      <c r="C517" s="68">
        <v>500</v>
      </c>
      <c r="D517" s="68">
        <v>456</v>
      </c>
      <c r="E517" s="60">
        <v>456</v>
      </c>
    </row>
    <row r="518" spans="1:5" s="73" customFormat="1" ht="12" customHeight="1">
      <c r="A518" s="54" t="s">
        <v>62</v>
      </c>
      <c r="B518" s="51">
        <v>1091</v>
      </c>
      <c r="C518" s="68">
        <v>1340</v>
      </c>
      <c r="D518" s="68">
        <v>584</v>
      </c>
      <c r="E518" s="60">
        <v>584</v>
      </c>
    </row>
    <row r="519" spans="1:5" s="73" customFormat="1" ht="12" customHeight="1">
      <c r="A519" s="54" t="s">
        <v>41</v>
      </c>
      <c r="B519" s="51">
        <v>1098</v>
      </c>
      <c r="C519" s="68">
        <v>1360</v>
      </c>
      <c r="D519" s="68">
        <v>723</v>
      </c>
      <c r="E519" s="60">
        <v>723</v>
      </c>
    </row>
    <row r="520" spans="1:5" s="21" customFormat="1" ht="12" customHeight="1">
      <c r="A520" s="10" t="s">
        <v>42</v>
      </c>
      <c r="B520" s="6">
        <v>9999</v>
      </c>
      <c r="C520" s="18">
        <f>SUM(C503,C505,C509:C512)</f>
        <v>83865</v>
      </c>
      <c r="D520" s="18">
        <f>SUM(D503,D505,D509:D512)</f>
        <v>83865</v>
      </c>
      <c r="E520" s="18">
        <f>SUM(E503,E505,E509:E512)</f>
        <v>66393</v>
      </c>
    </row>
    <row r="521" spans="1:5" s="21" customFormat="1" ht="12" customHeight="1">
      <c r="A521" s="10"/>
      <c r="B521" s="6"/>
      <c r="C521" s="16"/>
      <c r="D521" s="18"/>
      <c r="E521" s="18"/>
    </row>
    <row r="522" spans="1:5" s="21" customFormat="1" ht="12" customHeight="1">
      <c r="A522" s="10"/>
      <c r="B522" s="6"/>
      <c r="C522" s="16"/>
      <c r="D522" s="18"/>
      <c r="E522" s="18"/>
    </row>
    <row r="523" spans="1:5" ht="12" customHeight="1">
      <c r="A523" s="10" t="s">
        <v>236</v>
      </c>
      <c r="B523" s="6" t="s">
        <v>122</v>
      </c>
      <c r="C523" s="16"/>
      <c r="D523" s="11"/>
      <c r="E523" s="11"/>
    </row>
    <row r="524" spans="1:5" s="75" customFormat="1" ht="12" customHeight="1">
      <c r="A524" s="55" t="s">
        <v>18</v>
      </c>
      <c r="B524" s="57">
        <v>100</v>
      </c>
      <c r="C524" s="71">
        <f>SUM(C525)</f>
        <v>110470</v>
      </c>
      <c r="D524" s="71">
        <f>SUM(D525)</f>
        <v>110185</v>
      </c>
      <c r="E524" s="71">
        <f>SUM(E525)</f>
        <v>75106</v>
      </c>
    </row>
    <row r="525" spans="1:5" s="73" customFormat="1" ht="12" customHeight="1">
      <c r="A525" s="54" t="s">
        <v>19</v>
      </c>
      <c r="B525" s="51">
        <v>101</v>
      </c>
      <c r="C525" s="68">
        <v>110470</v>
      </c>
      <c r="D525" s="68">
        <v>110185</v>
      </c>
      <c r="E525" s="60">
        <v>75106</v>
      </c>
    </row>
    <row r="526" spans="1:5" s="75" customFormat="1" ht="12" customHeight="1">
      <c r="A526" s="55" t="s">
        <v>22</v>
      </c>
      <c r="B526" s="57">
        <v>200</v>
      </c>
      <c r="C526" s="71">
        <f>SUM(C527:C529)</f>
        <v>16537</v>
      </c>
      <c r="D526" s="71">
        <f>SUM(D527:D529)</f>
        <v>16590</v>
      </c>
      <c r="E526" s="71">
        <f>SUM(E527:E529)</f>
        <v>11999</v>
      </c>
    </row>
    <row r="527" spans="1:5" s="73" customFormat="1" ht="12" customHeight="1">
      <c r="A527" s="54" t="s">
        <v>23</v>
      </c>
      <c r="B527" s="51">
        <v>201</v>
      </c>
      <c r="C527" s="68">
        <v>9737</v>
      </c>
      <c r="D527" s="68">
        <v>9737</v>
      </c>
      <c r="E527" s="60">
        <v>6442</v>
      </c>
    </row>
    <row r="528" spans="1:5" s="73" customFormat="1" ht="12" customHeight="1">
      <c r="A528" s="54" t="s">
        <v>181</v>
      </c>
      <c r="B528" s="51">
        <v>202</v>
      </c>
      <c r="C528" s="68">
        <v>6800</v>
      </c>
      <c r="D528" s="68">
        <v>6502</v>
      </c>
      <c r="E528" s="60">
        <v>5206</v>
      </c>
    </row>
    <row r="529" spans="1:5" s="73" customFormat="1" ht="12" customHeight="1">
      <c r="A529" s="54" t="s">
        <v>261</v>
      </c>
      <c r="B529" s="51">
        <v>209</v>
      </c>
      <c r="C529" s="68"/>
      <c r="D529" s="68">
        <v>351</v>
      </c>
      <c r="E529" s="60">
        <v>351</v>
      </c>
    </row>
    <row r="530" spans="1:5" s="75" customFormat="1" ht="12" customHeight="1">
      <c r="A530" s="55" t="s">
        <v>24</v>
      </c>
      <c r="B530" s="57">
        <v>300</v>
      </c>
      <c r="C530" s="69">
        <v>33097</v>
      </c>
      <c r="D530" s="69">
        <v>32623</v>
      </c>
      <c r="E530" s="71">
        <v>20720</v>
      </c>
    </row>
    <row r="531" spans="1:5" s="75" customFormat="1" ht="12" customHeight="1">
      <c r="A531" s="55" t="s">
        <v>25</v>
      </c>
      <c r="B531" s="57">
        <v>500</v>
      </c>
      <c r="C531" s="69">
        <v>5716</v>
      </c>
      <c r="D531" s="69">
        <v>5716</v>
      </c>
      <c r="E531" s="71">
        <v>3716</v>
      </c>
    </row>
    <row r="532" spans="1:5" s="75" customFormat="1" ht="12" customHeight="1">
      <c r="A532" s="55" t="s">
        <v>26</v>
      </c>
      <c r="B532" s="57">
        <v>700</v>
      </c>
      <c r="C532" s="69">
        <v>200</v>
      </c>
      <c r="D532" s="69">
        <v>695</v>
      </c>
      <c r="E532" s="71">
        <v>695</v>
      </c>
    </row>
    <row r="533" spans="1:5" s="75" customFormat="1" ht="12" customHeight="1">
      <c r="A533" s="55" t="s">
        <v>34</v>
      </c>
      <c r="B533" s="57">
        <v>1000</v>
      </c>
      <c r="C533" s="71">
        <f>SUM(C534:C542)</f>
        <v>143565</v>
      </c>
      <c r="D533" s="71">
        <f>SUM(D534:D542)</f>
        <v>247226</v>
      </c>
      <c r="E533" s="71">
        <f>SUM(E534:E542)</f>
        <v>123875</v>
      </c>
    </row>
    <row r="534" spans="1:5" s="73" customFormat="1" ht="12" customHeight="1">
      <c r="A534" s="54" t="s">
        <v>35</v>
      </c>
      <c r="B534" s="51">
        <v>1013</v>
      </c>
      <c r="C534" s="68">
        <v>4250</v>
      </c>
      <c r="D534" s="68">
        <v>4250</v>
      </c>
      <c r="E534" s="60">
        <v>0</v>
      </c>
    </row>
    <row r="535" spans="1:5" s="73" customFormat="1" ht="12" customHeight="1">
      <c r="A535" s="54" t="s">
        <v>36</v>
      </c>
      <c r="B535" s="51">
        <v>1015</v>
      </c>
      <c r="C535" s="68">
        <v>10700</v>
      </c>
      <c r="D535" s="68">
        <v>10700</v>
      </c>
      <c r="E535" s="60">
        <v>9705</v>
      </c>
    </row>
    <row r="536" spans="1:5" s="73" customFormat="1" ht="12" customHeight="1">
      <c r="A536" s="54" t="s">
        <v>37</v>
      </c>
      <c r="B536" s="51">
        <v>1016</v>
      </c>
      <c r="C536" s="68">
        <v>6208</v>
      </c>
      <c r="D536" s="68">
        <v>3965</v>
      </c>
      <c r="E536" s="60">
        <v>3802</v>
      </c>
    </row>
    <row r="537" spans="1:5" s="73" customFormat="1" ht="12" customHeight="1">
      <c r="A537" s="54" t="s">
        <v>61</v>
      </c>
      <c r="B537" s="51">
        <v>1020</v>
      </c>
      <c r="C537" s="68">
        <v>5600</v>
      </c>
      <c r="D537" s="68">
        <v>6949</v>
      </c>
      <c r="E537" s="60">
        <v>6349</v>
      </c>
    </row>
    <row r="538" spans="1:5" s="73" customFormat="1" ht="12" customHeight="1">
      <c r="A538" s="54" t="s">
        <v>38</v>
      </c>
      <c r="B538" s="51">
        <v>1030</v>
      </c>
      <c r="C538" s="68"/>
      <c r="D538" s="68">
        <v>2105</v>
      </c>
      <c r="E538" s="60">
        <v>2105</v>
      </c>
    </row>
    <row r="539" spans="1:5" s="73" customFormat="1" ht="12" customHeight="1">
      <c r="A539" s="54" t="s">
        <v>39</v>
      </c>
      <c r="B539" s="51">
        <v>1051</v>
      </c>
      <c r="C539" s="68">
        <v>3600</v>
      </c>
      <c r="D539" s="68">
        <v>3600</v>
      </c>
      <c r="E539" s="60">
        <v>2518</v>
      </c>
    </row>
    <row r="540" spans="1:5" s="73" customFormat="1" ht="12" customHeight="1">
      <c r="A540" s="54" t="s">
        <v>66</v>
      </c>
      <c r="B540" s="51">
        <v>1062</v>
      </c>
      <c r="C540" s="68">
        <v>100</v>
      </c>
      <c r="D540" s="68">
        <v>0</v>
      </c>
      <c r="E540" s="60">
        <v>0</v>
      </c>
    </row>
    <row r="541" spans="1:5" s="73" customFormat="1" ht="12" customHeight="1">
      <c r="A541" s="54" t="s">
        <v>62</v>
      </c>
      <c r="B541" s="51">
        <v>1091</v>
      </c>
      <c r="C541" s="68">
        <v>3607</v>
      </c>
      <c r="D541" s="68">
        <v>3607</v>
      </c>
      <c r="E541" s="60">
        <v>1616</v>
      </c>
    </row>
    <row r="542" spans="1:5" s="73" customFormat="1" ht="12" customHeight="1">
      <c r="A542" s="54" t="s">
        <v>41</v>
      </c>
      <c r="B542" s="51">
        <v>1098</v>
      </c>
      <c r="C542" s="68">
        <v>109500</v>
      </c>
      <c r="D542" s="68">
        <v>212050</v>
      </c>
      <c r="E542" s="60">
        <v>97780</v>
      </c>
    </row>
    <row r="543" spans="1:5" s="75" customFormat="1" ht="12" customHeight="1">
      <c r="A543" s="55" t="s">
        <v>237</v>
      </c>
      <c r="B543" s="57">
        <v>4600</v>
      </c>
      <c r="C543" s="69">
        <v>10200</v>
      </c>
      <c r="D543" s="69">
        <v>12353</v>
      </c>
      <c r="E543" s="71">
        <v>12353</v>
      </c>
    </row>
    <row r="544" spans="1:5" s="21" customFormat="1" ht="12" customHeight="1">
      <c r="A544" s="10" t="s">
        <v>42</v>
      </c>
      <c r="B544" s="6">
        <v>9999</v>
      </c>
      <c r="C544" s="18">
        <f>SUM(C524,C526,C530:C533,C543)</f>
        <v>319785</v>
      </c>
      <c r="D544" s="18">
        <f>SUM(D524,D526,D530:D533,D543)</f>
        <v>425388</v>
      </c>
      <c r="E544" s="18">
        <f>SUM(E524,E526,E530:E533,E543)</f>
        <v>248464</v>
      </c>
    </row>
    <row r="545" spans="1:5" s="21" customFormat="1" ht="12" customHeight="1">
      <c r="A545" s="10"/>
      <c r="B545" s="6"/>
      <c r="C545" s="16"/>
      <c r="D545" s="18"/>
      <c r="E545" s="18"/>
    </row>
    <row r="546" spans="1:5" s="21" customFormat="1" ht="12" customHeight="1">
      <c r="A546" s="10" t="s">
        <v>238</v>
      </c>
      <c r="B546" s="6"/>
      <c r="C546" s="18">
        <f>SUM(C520,C544)</f>
        <v>403650</v>
      </c>
      <c r="D546" s="18">
        <f>SUM(D520,D544)</f>
        <v>509253</v>
      </c>
      <c r="E546" s="18">
        <f>SUM(E520,E544)</f>
        <v>314857</v>
      </c>
    </row>
    <row r="547" spans="1:5" s="21" customFormat="1" ht="12" customHeight="1">
      <c r="A547" s="10"/>
      <c r="B547" s="6"/>
      <c r="C547" s="16"/>
      <c r="D547" s="18"/>
      <c r="E547" s="18"/>
    </row>
    <row r="548" spans="1:5" s="21" customFormat="1" ht="12" customHeight="1">
      <c r="A548" s="10" t="s">
        <v>124</v>
      </c>
      <c r="B548" s="6"/>
      <c r="C548" s="18">
        <f>SUM(C472,C499,C546)</f>
        <v>896927</v>
      </c>
      <c r="D548" s="18">
        <f>SUM(D472,D499,D546)</f>
        <v>1153191</v>
      </c>
      <c r="E548" s="18">
        <f>SUM(E472,E499,E546)</f>
        <v>809687</v>
      </c>
    </row>
    <row r="549" spans="1:5" ht="12" customHeight="1">
      <c r="A549" s="10"/>
      <c r="B549" s="8"/>
      <c r="C549" s="16"/>
      <c r="D549" s="11"/>
      <c r="E549" s="11"/>
    </row>
    <row r="550" spans="1:5" ht="12" customHeight="1">
      <c r="A550" s="10" t="s">
        <v>239</v>
      </c>
      <c r="B550" s="8"/>
      <c r="C550" s="16"/>
      <c r="D550" s="11"/>
      <c r="E550" s="11"/>
    </row>
    <row r="551" spans="1:5" ht="12" customHeight="1">
      <c r="A551" s="10" t="s">
        <v>240</v>
      </c>
      <c r="B551" s="8"/>
      <c r="C551" s="16"/>
      <c r="D551" s="11"/>
      <c r="E551" s="11"/>
    </row>
    <row r="552" spans="1:5" ht="12" customHeight="1">
      <c r="A552" s="10"/>
      <c r="B552" s="8"/>
      <c r="C552" s="16"/>
      <c r="D552" s="11"/>
      <c r="E552" s="11"/>
    </row>
    <row r="553" spans="1:5" ht="12" customHeight="1">
      <c r="A553" s="10" t="s">
        <v>241</v>
      </c>
      <c r="B553" s="30" t="s">
        <v>242</v>
      </c>
      <c r="C553" s="94"/>
      <c r="D553" s="11"/>
      <c r="E553" s="11"/>
    </row>
    <row r="554" spans="1:5" s="75" customFormat="1" ht="12" customHeight="1">
      <c r="A554" s="55" t="s">
        <v>34</v>
      </c>
      <c r="B554" s="57">
        <v>1000</v>
      </c>
      <c r="C554" s="100">
        <f>SUM(C555)</f>
        <v>0</v>
      </c>
      <c r="D554" s="100">
        <f>SUM(D555)</f>
        <v>3891</v>
      </c>
      <c r="E554" s="100">
        <f>SUM(E555)</f>
        <v>3891</v>
      </c>
    </row>
    <row r="555" spans="1:5" s="73" customFormat="1" ht="12" customHeight="1">
      <c r="A555" s="54" t="s">
        <v>41</v>
      </c>
      <c r="B555" s="51">
        <v>1098</v>
      </c>
      <c r="C555" s="101"/>
      <c r="D555" s="60">
        <v>3891</v>
      </c>
      <c r="E555" s="60">
        <v>3891</v>
      </c>
    </row>
    <row r="556" spans="1:5" s="75" customFormat="1" ht="12" customHeight="1">
      <c r="A556" s="55" t="s">
        <v>243</v>
      </c>
      <c r="B556" s="57">
        <v>2200</v>
      </c>
      <c r="C556" s="71">
        <f>SUM(C557)</f>
        <v>166500</v>
      </c>
      <c r="D556" s="71">
        <f>SUM(D557)</f>
        <v>162609</v>
      </c>
      <c r="E556" s="71">
        <f>SUM(E557)</f>
        <v>68795</v>
      </c>
    </row>
    <row r="557" spans="1:5" s="73" customFormat="1" ht="12" customHeight="1">
      <c r="A557" s="54" t="s">
        <v>244</v>
      </c>
      <c r="B557" s="51">
        <v>2221</v>
      </c>
      <c r="C557" s="68">
        <v>166500</v>
      </c>
      <c r="D557" s="68">
        <v>162609</v>
      </c>
      <c r="E557" s="60">
        <v>68795</v>
      </c>
    </row>
    <row r="558" spans="1:5" s="21" customFormat="1" ht="12" customHeight="1">
      <c r="A558" s="10" t="s">
        <v>71</v>
      </c>
      <c r="B558" s="6">
        <v>9999</v>
      </c>
      <c r="C558" s="16">
        <f>SUM(C554,C556)</f>
        <v>166500</v>
      </c>
      <c r="D558" s="16">
        <f>SUM(D554,D556)</f>
        <v>166500</v>
      </c>
      <c r="E558" s="16">
        <f>SUM(E554,E556)</f>
        <v>72686</v>
      </c>
    </row>
    <row r="559" spans="1:5" s="21" customFormat="1" ht="12" customHeight="1">
      <c r="A559" s="10"/>
      <c r="B559" s="6"/>
      <c r="C559" s="16"/>
      <c r="D559" s="18"/>
      <c r="E559" s="18"/>
    </row>
    <row r="560" spans="1:5" s="21" customFormat="1" ht="12.75" customHeight="1">
      <c r="A560" s="10" t="s">
        <v>245</v>
      </c>
      <c r="B560" s="6"/>
      <c r="C560" s="18">
        <f>SUM(C558)</f>
        <v>166500</v>
      </c>
      <c r="D560" s="18">
        <f>SUM(D558)</f>
        <v>166500</v>
      </c>
      <c r="E560" s="18">
        <f>SUM(E558)</f>
        <v>72686</v>
      </c>
    </row>
    <row r="561" spans="1:5" ht="12" customHeight="1" thickBot="1">
      <c r="A561" s="12"/>
      <c r="B561" s="13"/>
      <c r="C561" s="95"/>
      <c r="D561" s="14"/>
      <c r="E561" s="14"/>
    </row>
    <row r="562" spans="1:5" s="128" customFormat="1" ht="21.75" customHeight="1" thickBot="1" thickTop="1">
      <c r="A562" s="125" t="s">
        <v>246</v>
      </c>
      <c r="B562" s="126"/>
      <c r="C562" s="127">
        <f>SUM(C128,C209,C233,C290,C368,C459,C548,C560)</f>
        <v>12134937</v>
      </c>
      <c r="D562" s="127">
        <f>SUM(D128,D209,D233,D290,D368,D459,D548,D560)</f>
        <v>13046796</v>
      </c>
      <c r="E562" s="127">
        <f>SUM(E128,E209,E233,E290,E368,E459,E548,E560)</f>
        <v>7144909</v>
      </c>
    </row>
    <row r="563" spans="1:5" s="21" customFormat="1" ht="12" customHeight="1" thickTop="1">
      <c r="A563" s="122"/>
      <c r="B563" s="123"/>
      <c r="C563" s="124"/>
      <c r="D563" s="124"/>
      <c r="E563" s="124"/>
    </row>
    <row r="564" spans="1:5" s="59" customFormat="1" ht="12" customHeight="1">
      <c r="A564" s="58" t="s">
        <v>275</v>
      </c>
      <c r="B564" s="130"/>
      <c r="C564" s="79"/>
      <c r="D564" s="79"/>
      <c r="E564" s="79"/>
    </row>
    <row r="565" spans="1:5" s="59" customFormat="1" ht="12" customHeight="1">
      <c r="A565" s="58" t="s">
        <v>276</v>
      </c>
      <c r="B565" s="130"/>
      <c r="C565" s="84"/>
      <c r="D565" s="79"/>
      <c r="E565" s="79"/>
    </row>
    <row r="566" spans="1:5" s="4" customFormat="1" ht="12" customHeight="1">
      <c r="A566" s="10" t="s">
        <v>14</v>
      </c>
      <c r="B566" s="6"/>
      <c r="C566" s="102"/>
      <c r="D566" s="105"/>
      <c r="E566" s="34"/>
    </row>
    <row r="567" spans="1:5" s="4" customFormat="1" ht="12" customHeight="1">
      <c r="A567" s="10" t="s">
        <v>15</v>
      </c>
      <c r="B567" s="6"/>
      <c r="C567" s="102"/>
      <c r="D567" s="105"/>
      <c r="E567" s="34"/>
    </row>
    <row r="568" spans="1:5" s="4" customFormat="1" ht="12" customHeight="1">
      <c r="A568" s="10" t="s">
        <v>16</v>
      </c>
      <c r="B568" s="6" t="s">
        <v>17</v>
      </c>
      <c r="C568" s="102"/>
      <c r="D568" s="105"/>
      <c r="E568" s="34"/>
    </row>
    <row r="569" spans="1:5" s="70" customFormat="1" ht="12" customHeight="1">
      <c r="A569" s="55" t="s">
        <v>18</v>
      </c>
      <c r="B569" s="57">
        <v>100</v>
      </c>
      <c r="C569" s="69">
        <f>SUM(C570:C570)</f>
        <v>273110</v>
      </c>
      <c r="D569" s="69">
        <f>SUM(D570:D570)</f>
        <v>163715</v>
      </c>
      <c r="E569" s="69">
        <f>SUM(E570:E570)</f>
        <v>105477</v>
      </c>
    </row>
    <row r="570" spans="1:5" s="47" customFormat="1" ht="12" customHeight="1">
      <c r="A570" s="54" t="s">
        <v>19</v>
      </c>
      <c r="B570" s="51">
        <v>101</v>
      </c>
      <c r="C570" s="68">
        <v>273110</v>
      </c>
      <c r="D570" s="68">
        <v>163715</v>
      </c>
      <c r="E570" s="68">
        <v>105477</v>
      </c>
    </row>
    <row r="571" spans="1:5" s="70" customFormat="1" ht="12" customHeight="1">
      <c r="A571" s="55" t="s">
        <v>22</v>
      </c>
      <c r="B571" s="57">
        <v>200</v>
      </c>
      <c r="C571" s="69">
        <f>SUM(C572:C575)</f>
        <v>0</v>
      </c>
      <c r="D571" s="69">
        <f>SUM(D572:D575)</f>
        <v>2350</v>
      </c>
      <c r="E571" s="69">
        <f>SUM(E572:E575)</f>
        <v>2350</v>
      </c>
    </row>
    <row r="572" spans="1:5" s="47" customFormat="1" ht="12" customHeight="1">
      <c r="A572" s="54" t="s">
        <v>181</v>
      </c>
      <c r="B572" s="51">
        <v>202</v>
      </c>
      <c r="C572" s="68"/>
      <c r="D572" s="68">
        <v>146</v>
      </c>
      <c r="E572" s="68">
        <v>146</v>
      </c>
    </row>
    <row r="573" spans="1:5" s="47" customFormat="1" ht="12" customHeight="1">
      <c r="A573" s="54" t="s">
        <v>181</v>
      </c>
      <c r="B573" s="51">
        <v>202</v>
      </c>
      <c r="C573" s="68"/>
      <c r="D573" s="68">
        <v>489</v>
      </c>
      <c r="E573" s="68">
        <v>489</v>
      </c>
    </row>
    <row r="574" spans="1:5" s="47" customFormat="1" ht="12" customHeight="1">
      <c r="A574" s="54" t="s">
        <v>99</v>
      </c>
      <c r="B574" s="51">
        <v>208</v>
      </c>
      <c r="C574" s="68"/>
      <c r="D574" s="68">
        <v>380</v>
      </c>
      <c r="E574" s="68">
        <v>380</v>
      </c>
    </row>
    <row r="575" spans="1:5" s="47" customFormat="1" ht="12" customHeight="1">
      <c r="A575" s="54" t="s">
        <v>261</v>
      </c>
      <c r="B575" s="51">
        <v>209</v>
      </c>
      <c r="C575" s="68"/>
      <c r="D575" s="68">
        <v>1335</v>
      </c>
      <c r="E575" s="68">
        <v>1335</v>
      </c>
    </row>
    <row r="576" spans="1:5" s="70" customFormat="1" ht="12" customHeight="1">
      <c r="A576" s="55" t="s">
        <v>24</v>
      </c>
      <c r="B576" s="57">
        <v>300</v>
      </c>
      <c r="C576" s="69">
        <v>75652</v>
      </c>
      <c r="D576" s="69">
        <v>74473</v>
      </c>
      <c r="E576" s="69">
        <v>25252</v>
      </c>
    </row>
    <row r="577" spans="1:5" s="70" customFormat="1" ht="12" customHeight="1">
      <c r="A577" s="55" t="s">
        <v>25</v>
      </c>
      <c r="B577" s="57">
        <v>500</v>
      </c>
      <c r="C577" s="69">
        <v>12289</v>
      </c>
      <c r="D577" s="69">
        <v>12289</v>
      </c>
      <c r="E577" s="69">
        <v>4744</v>
      </c>
    </row>
    <row r="578" spans="1:5" s="70" customFormat="1" ht="12" customHeight="1">
      <c r="A578" s="55" t="s">
        <v>26</v>
      </c>
      <c r="B578" s="57">
        <v>700</v>
      </c>
      <c r="C578" s="69"/>
      <c r="D578" s="69">
        <v>1179</v>
      </c>
      <c r="E578" s="69">
        <v>1159</v>
      </c>
    </row>
    <row r="579" spans="1:5" s="17" customFormat="1" ht="12" customHeight="1">
      <c r="A579" s="10" t="s">
        <v>27</v>
      </c>
      <c r="B579" s="6"/>
      <c r="C579" s="16">
        <f>SUM(C569,C571,C576:C578)</f>
        <v>361051</v>
      </c>
      <c r="D579" s="16">
        <f>SUM(D569,D571,D576:D578)</f>
        <v>254006</v>
      </c>
      <c r="E579" s="16">
        <f>SUM(E569,E571,E576:E578)</f>
        <v>138982</v>
      </c>
    </row>
    <row r="580" spans="1:5" s="17" customFormat="1" ht="12" customHeight="1">
      <c r="A580" s="10" t="s">
        <v>28</v>
      </c>
      <c r="B580" s="6"/>
      <c r="C580" s="16">
        <f>SUM(C579)</f>
        <v>361051</v>
      </c>
      <c r="D580" s="16">
        <f>SUM(D579)</f>
        <v>254006</v>
      </c>
      <c r="E580" s="18">
        <f>SUM(E579)</f>
        <v>138982</v>
      </c>
    </row>
    <row r="581" spans="1:5" s="4" customFormat="1" ht="12" customHeight="1">
      <c r="A581" s="10"/>
      <c r="B581" s="6"/>
      <c r="C581" s="16"/>
      <c r="D581" s="15"/>
      <c r="E581" s="11"/>
    </row>
    <row r="582" spans="1:5" s="47" customFormat="1" ht="12" customHeight="1">
      <c r="A582" s="55" t="s">
        <v>29</v>
      </c>
      <c r="B582" s="57"/>
      <c r="C582" s="69"/>
      <c r="D582" s="60"/>
      <c r="E582" s="60"/>
    </row>
    <row r="583" spans="1:5" s="47" customFormat="1" ht="12" customHeight="1">
      <c r="A583" s="55" t="s">
        <v>30</v>
      </c>
      <c r="B583" s="57" t="s">
        <v>31</v>
      </c>
      <c r="C583" s="69"/>
      <c r="D583" s="60"/>
      <c r="E583" s="60"/>
    </row>
    <row r="584" spans="1:5" s="47" customFormat="1" ht="12" customHeight="1">
      <c r="A584" s="55" t="s">
        <v>43</v>
      </c>
      <c r="B584" s="57" t="s">
        <v>44</v>
      </c>
      <c r="C584" s="69"/>
      <c r="D584" s="60"/>
      <c r="E584" s="60"/>
    </row>
    <row r="585" spans="1:5" s="70" customFormat="1" ht="12" customHeight="1">
      <c r="A585" s="55" t="s">
        <v>34</v>
      </c>
      <c r="B585" s="57">
        <v>1000</v>
      </c>
      <c r="C585" s="71">
        <f>SUM(C586:C586)</f>
        <v>0</v>
      </c>
      <c r="D585" s="71">
        <f>SUM(D586:D586)</f>
        <v>0</v>
      </c>
      <c r="E585" s="71">
        <f>SUM(E586:E586)</f>
        <v>38768</v>
      </c>
    </row>
    <row r="586" spans="1:5" s="47" customFormat="1" ht="12" customHeight="1">
      <c r="A586" s="54" t="s">
        <v>41</v>
      </c>
      <c r="B586" s="51">
        <v>1098</v>
      </c>
      <c r="C586" s="68"/>
      <c r="D586" s="68"/>
      <c r="E586" s="60">
        <v>38768</v>
      </c>
    </row>
    <row r="587" spans="1:5" s="70" customFormat="1" ht="12" customHeight="1">
      <c r="A587" s="55" t="s">
        <v>42</v>
      </c>
      <c r="B587" s="57">
        <v>9999</v>
      </c>
      <c r="C587" s="71">
        <f>SUM(C585)</f>
        <v>0</v>
      </c>
      <c r="D587" s="71">
        <f>SUM(D585)</f>
        <v>0</v>
      </c>
      <c r="E587" s="71">
        <f>SUM(E585)</f>
        <v>38768</v>
      </c>
    </row>
    <row r="588" spans="1:5" s="70" customFormat="1" ht="12" customHeight="1">
      <c r="A588" s="55" t="s">
        <v>46</v>
      </c>
      <c r="B588" s="57"/>
      <c r="C588" s="71">
        <f>SUM(C587)</f>
        <v>0</v>
      </c>
      <c r="D588" s="71">
        <f>SUM(D587)</f>
        <v>0</v>
      </c>
      <c r="E588" s="71">
        <f>SUM(E587)</f>
        <v>38768</v>
      </c>
    </row>
    <row r="589" spans="1:5" s="47" customFormat="1" ht="12" customHeight="1">
      <c r="A589" s="54"/>
      <c r="B589" s="51"/>
      <c r="C589" s="69"/>
      <c r="D589" s="60"/>
      <c r="E589" s="60"/>
    </row>
    <row r="590" spans="1:5" s="70" customFormat="1" ht="12" customHeight="1">
      <c r="A590" s="55" t="s">
        <v>50</v>
      </c>
      <c r="B590" s="57"/>
      <c r="C590" s="71">
        <f>SUM(C588)</f>
        <v>0</v>
      </c>
      <c r="D590" s="71">
        <f>SUM(D588)</f>
        <v>0</v>
      </c>
      <c r="E590" s="71">
        <f>SUM(E588)</f>
        <v>38768</v>
      </c>
    </row>
    <row r="591" spans="1:5" s="4" customFormat="1" ht="12" customHeight="1">
      <c r="A591" s="10" t="s">
        <v>52</v>
      </c>
      <c r="B591" s="6"/>
      <c r="C591" s="16"/>
      <c r="D591" s="15"/>
      <c r="E591" s="11"/>
    </row>
    <row r="592" spans="1:5" s="4" customFormat="1" ht="12" customHeight="1">
      <c r="A592" s="10" t="s">
        <v>63</v>
      </c>
      <c r="B592" s="6" t="s">
        <v>64</v>
      </c>
      <c r="C592" s="16"/>
      <c r="D592" s="15"/>
      <c r="E592" s="11"/>
    </row>
    <row r="593" spans="1:5" s="70" customFormat="1" ht="12" customHeight="1">
      <c r="A593" s="55" t="s">
        <v>68</v>
      </c>
      <c r="B593" s="57">
        <v>5100</v>
      </c>
      <c r="C593" s="89">
        <v>34800</v>
      </c>
      <c r="D593" s="89">
        <v>34800</v>
      </c>
      <c r="E593" s="71">
        <v>0</v>
      </c>
    </row>
    <row r="594" spans="1:5" s="70" customFormat="1" ht="12" customHeight="1">
      <c r="A594" s="55" t="s">
        <v>69</v>
      </c>
      <c r="B594" s="57">
        <v>5200</v>
      </c>
      <c r="C594" s="89">
        <v>31264</v>
      </c>
      <c r="D594" s="89">
        <v>70264</v>
      </c>
      <c r="E594" s="71">
        <v>0</v>
      </c>
    </row>
    <row r="595" spans="1:5" s="70" customFormat="1" ht="12" customHeight="1">
      <c r="A595" s="55" t="s">
        <v>178</v>
      </c>
      <c r="B595" s="57">
        <v>5300</v>
      </c>
      <c r="C595" s="89">
        <v>5000</v>
      </c>
      <c r="D595" s="89">
        <v>20000</v>
      </c>
      <c r="E595" s="71">
        <v>16307</v>
      </c>
    </row>
    <row r="596" spans="1:5" s="70" customFormat="1" ht="12" customHeight="1">
      <c r="A596" s="55" t="s">
        <v>70</v>
      </c>
      <c r="B596" s="57"/>
      <c r="C596" s="69">
        <f>SUM(C593:C595)</f>
        <v>71064</v>
      </c>
      <c r="D596" s="69">
        <f>SUM(D593:D595)</f>
        <v>125064</v>
      </c>
      <c r="E596" s="71">
        <f>SUM(E593:E595)</f>
        <v>16307</v>
      </c>
    </row>
    <row r="597" spans="1:5" s="70" customFormat="1" ht="12" customHeight="1">
      <c r="A597" s="55" t="s">
        <v>71</v>
      </c>
      <c r="B597" s="57">
        <v>9999</v>
      </c>
      <c r="C597" s="69">
        <f>SUM(C596)</f>
        <v>71064</v>
      </c>
      <c r="D597" s="69">
        <f>SUM(D596)</f>
        <v>125064</v>
      </c>
      <c r="E597" s="69">
        <f>SUM(E596)</f>
        <v>16307</v>
      </c>
    </row>
    <row r="598" spans="1:5" s="70" customFormat="1" ht="12" customHeight="1">
      <c r="A598" s="55"/>
      <c r="B598" s="57"/>
      <c r="C598" s="69"/>
      <c r="D598" s="69"/>
      <c r="E598" s="69"/>
    </row>
    <row r="599" spans="1:5" s="70" customFormat="1" ht="12" customHeight="1">
      <c r="A599" s="55" t="s">
        <v>72</v>
      </c>
      <c r="B599" s="57" t="s">
        <v>73</v>
      </c>
      <c r="C599" s="69"/>
      <c r="D599" s="60"/>
      <c r="E599" s="60"/>
    </row>
    <row r="600" spans="1:5" s="70" customFormat="1" ht="12" customHeight="1">
      <c r="A600" s="55" t="s">
        <v>18</v>
      </c>
      <c r="B600" s="57">
        <v>100</v>
      </c>
      <c r="C600" s="69">
        <f>SUM(C601:C601)</f>
        <v>39762</v>
      </c>
      <c r="D600" s="69">
        <f>SUM(D601:D601)</f>
        <v>0</v>
      </c>
      <c r="E600" s="69">
        <f>SUM(E601:E601)</f>
        <v>0</v>
      </c>
    </row>
    <row r="601" spans="1:5" s="70" customFormat="1" ht="12" customHeight="1">
      <c r="A601" s="54" t="s">
        <v>19</v>
      </c>
      <c r="B601" s="51">
        <v>101</v>
      </c>
      <c r="C601" s="68">
        <v>39762</v>
      </c>
      <c r="D601" s="68"/>
      <c r="E601" s="68"/>
    </row>
    <row r="602" spans="1:5" s="70" customFormat="1" ht="12" customHeight="1">
      <c r="A602" s="55" t="s">
        <v>24</v>
      </c>
      <c r="B602" s="57">
        <v>300</v>
      </c>
      <c r="C602" s="69">
        <v>10696</v>
      </c>
      <c r="D602" s="69"/>
      <c r="E602" s="69"/>
    </row>
    <row r="603" spans="1:5" s="70" customFormat="1" ht="12" customHeight="1">
      <c r="A603" s="55" t="s">
        <v>57</v>
      </c>
      <c r="B603" s="57">
        <v>400</v>
      </c>
      <c r="C603" s="69">
        <v>1472</v>
      </c>
      <c r="D603" s="69"/>
      <c r="E603" s="69"/>
    </row>
    <row r="604" spans="1:5" s="70" customFormat="1" ht="12" customHeight="1">
      <c r="A604" s="55" t="s">
        <v>25</v>
      </c>
      <c r="B604" s="57">
        <v>500</v>
      </c>
      <c r="C604" s="69">
        <v>1789</v>
      </c>
      <c r="D604" s="69"/>
      <c r="E604" s="69"/>
    </row>
    <row r="605" spans="1:5" s="70" customFormat="1" ht="12" customHeight="1">
      <c r="A605" s="55" t="s">
        <v>26</v>
      </c>
      <c r="B605" s="57">
        <v>700</v>
      </c>
      <c r="C605" s="69">
        <v>318</v>
      </c>
      <c r="D605" s="69"/>
      <c r="E605" s="69"/>
    </row>
    <row r="606" spans="1:5" s="70" customFormat="1" ht="12" customHeight="1">
      <c r="A606" s="55" t="s">
        <v>27</v>
      </c>
      <c r="B606" s="57">
        <v>9999</v>
      </c>
      <c r="C606" s="69">
        <f>SUM(C600,C602:C605)</f>
        <v>54037</v>
      </c>
      <c r="D606" s="69">
        <f>SUM(D600,D602:D605)</f>
        <v>0</v>
      </c>
      <c r="E606" s="69">
        <f>SUM(E600,E602:E605)</f>
        <v>0</v>
      </c>
    </row>
    <row r="607" spans="1:5" s="70" customFormat="1" ht="12" customHeight="1">
      <c r="A607" s="55"/>
      <c r="B607" s="57"/>
      <c r="C607" s="69"/>
      <c r="D607" s="69"/>
      <c r="E607" s="69"/>
    </row>
    <row r="608" spans="1:5" s="17" customFormat="1" ht="12" customHeight="1">
      <c r="A608" s="10" t="s">
        <v>76</v>
      </c>
      <c r="B608" s="6"/>
      <c r="C608" s="16">
        <f>SUM(C597,C606)</f>
        <v>125101</v>
      </c>
      <c r="D608" s="16">
        <f>SUM(D597,D606)</f>
        <v>125064</v>
      </c>
      <c r="E608" s="16">
        <f>SUM(E597,E606)</f>
        <v>16307</v>
      </c>
    </row>
    <row r="609" spans="1:5" s="17" customFormat="1" ht="12" customHeight="1">
      <c r="A609" s="10"/>
      <c r="B609" s="6"/>
      <c r="C609" s="16"/>
      <c r="D609" s="16"/>
      <c r="E609" s="18"/>
    </row>
    <row r="610" spans="1:5" s="4" customFormat="1" ht="12" customHeight="1">
      <c r="A610" s="10" t="s">
        <v>77</v>
      </c>
      <c r="B610" s="6"/>
      <c r="C610" s="16"/>
      <c r="D610" s="11"/>
      <c r="E610" s="11"/>
    </row>
    <row r="611" spans="1:5" s="4" customFormat="1" ht="12" customHeight="1">
      <c r="A611" s="10" t="s">
        <v>92</v>
      </c>
      <c r="B611" s="6" t="s">
        <v>93</v>
      </c>
      <c r="C611" s="16"/>
      <c r="D611" s="11"/>
      <c r="E611" s="11"/>
    </row>
    <row r="612" spans="1:5" s="75" customFormat="1" ht="12" customHeight="1">
      <c r="A612" s="55" t="s">
        <v>34</v>
      </c>
      <c r="B612" s="57">
        <v>1000</v>
      </c>
      <c r="C612" s="71">
        <f>SUM(C613:C614)</f>
        <v>0</v>
      </c>
      <c r="D612" s="71">
        <f>SUM(D613:D614)</f>
        <v>0</v>
      </c>
      <c r="E612" s="71">
        <f>SUM(E613:E614)</f>
        <v>3124</v>
      </c>
    </row>
    <row r="613" spans="1:5" s="73" customFormat="1" ht="12" customHeight="1">
      <c r="A613" s="54" t="s">
        <v>65</v>
      </c>
      <c r="B613" s="51">
        <v>1012</v>
      </c>
      <c r="C613" s="68"/>
      <c r="D613" s="68"/>
      <c r="E613" s="60">
        <v>2983</v>
      </c>
    </row>
    <row r="614" spans="1:5" s="73" customFormat="1" ht="12" customHeight="1">
      <c r="A614" s="54" t="s">
        <v>41</v>
      </c>
      <c r="B614" s="51">
        <v>1098</v>
      </c>
      <c r="C614" s="68"/>
      <c r="D614" s="68"/>
      <c r="E614" s="60">
        <v>141</v>
      </c>
    </row>
    <row r="615" spans="1:5" s="17" customFormat="1" ht="12" customHeight="1">
      <c r="A615" s="10" t="s">
        <v>27</v>
      </c>
      <c r="B615" s="6">
        <v>9999</v>
      </c>
      <c r="C615" s="16">
        <f>SUM(C612)</f>
        <v>0</v>
      </c>
      <c r="D615" s="16">
        <f>SUM(D612)</f>
        <v>0</v>
      </c>
      <c r="E615" s="16">
        <f>SUM(E612)</f>
        <v>3124</v>
      </c>
    </row>
    <row r="616" spans="1:5" s="17" customFormat="1" ht="12" customHeight="1">
      <c r="A616" s="10"/>
      <c r="B616" s="6"/>
      <c r="C616" s="16"/>
      <c r="D616" s="16"/>
      <c r="E616" s="16"/>
    </row>
    <row r="617" spans="1:5" s="17" customFormat="1" ht="12" customHeight="1">
      <c r="A617" s="10" t="s">
        <v>94</v>
      </c>
      <c r="B617" s="6"/>
      <c r="C617" s="18">
        <f>SUM(C615)</f>
        <v>0</v>
      </c>
      <c r="D617" s="18">
        <f>SUM(D615)</f>
        <v>0</v>
      </c>
      <c r="E617" s="18">
        <f>SUM(E615)</f>
        <v>3124</v>
      </c>
    </row>
    <row r="618" spans="1:5" s="17" customFormat="1" ht="12" customHeight="1">
      <c r="A618" s="10"/>
      <c r="B618" s="6"/>
      <c r="C618" s="18"/>
      <c r="D618" s="18"/>
      <c r="E618" s="18"/>
    </row>
    <row r="619" spans="1:5" s="73" customFormat="1" ht="12" customHeight="1">
      <c r="A619" s="55" t="s">
        <v>95</v>
      </c>
      <c r="B619" s="57"/>
      <c r="C619" s="89"/>
      <c r="D619" s="72"/>
      <c r="E619" s="72"/>
    </row>
    <row r="620" spans="1:5" s="73" customFormat="1" ht="12" customHeight="1">
      <c r="A620" s="55" t="s">
        <v>96</v>
      </c>
      <c r="B620" s="57"/>
      <c r="C620" s="89"/>
      <c r="D620" s="72"/>
      <c r="E620" s="72"/>
    </row>
    <row r="621" spans="1:5" s="73" customFormat="1" ht="12" customHeight="1">
      <c r="A621" s="55"/>
      <c r="B621" s="57"/>
      <c r="C621" s="89"/>
      <c r="D621" s="72"/>
      <c r="E621" s="72"/>
    </row>
    <row r="622" spans="1:5" s="73" customFormat="1" ht="12" customHeight="1">
      <c r="A622" s="55" t="s">
        <v>97</v>
      </c>
      <c r="B622" s="57" t="s">
        <v>98</v>
      </c>
      <c r="C622" s="89"/>
      <c r="D622" s="72"/>
      <c r="E622" s="72"/>
    </row>
    <row r="623" spans="1:5" s="75" customFormat="1" ht="12" customHeight="1">
      <c r="A623" s="55" t="s">
        <v>22</v>
      </c>
      <c r="B623" s="57">
        <v>200</v>
      </c>
      <c r="C623" s="71">
        <f>SUM(C624:C627)</f>
        <v>0</v>
      </c>
      <c r="D623" s="71">
        <f>SUM(D624:D627)</f>
        <v>32489</v>
      </c>
      <c r="E623" s="71">
        <f>SUM(E624:E627)</f>
        <v>32489</v>
      </c>
    </row>
    <row r="624" spans="1:5" s="73" customFormat="1" ht="12" customHeight="1">
      <c r="A624" s="54" t="s">
        <v>23</v>
      </c>
      <c r="B624" s="51">
        <v>201</v>
      </c>
      <c r="C624" s="86"/>
      <c r="D624" s="60">
        <v>7849</v>
      </c>
      <c r="E624" s="72">
        <v>7849</v>
      </c>
    </row>
    <row r="625" spans="1:5" s="73" customFormat="1" ht="12" customHeight="1">
      <c r="A625" s="54" t="s">
        <v>259</v>
      </c>
      <c r="B625" s="51">
        <v>202</v>
      </c>
      <c r="C625" s="86"/>
      <c r="D625" s="60">
        <v>22562</v>
      </c>
      <c r="E625" s="72">
        <v>22562</v>
      </c>
    </row>
    <row r="626" spans="1:5" s="73" customFormat="1" ht="12" customHeight="1">
      <c r="A626" s="54" t="s">
        <v>99</v>
      </c>
      <c r="B626" s="51">
        <v>208</v>
      </c>
      <c r="C626" s="86"/>
      <c r="D626" s="60">
        <v>148</v>
      </c>
      <c r="E626" s="72">
        <v>148</v>
      </c>
    </row>
    <row r="627" spans="1:5" s="73" customFormat="1" ht="12" customHeight="1">
      <c r="A627" s="54" t="s">
        <v>261</v>
      </c>
      <c r="B627" s="51">
        <v>209</v>
      </c>
      <c r="C627" s="86"/>
      <c r="D627" s="60">
        <v>1930</v>
      </c>
      <c r="E627" s="72">
        <v>1930</v>
      </c>
    </row>
    <row r="628" spans="1:5" s="75" customFormat="1" ht="12" customHeight="1">
      <c r="A628" s="55" t="s">
        <v>24</v>
      </c>
      <c r="B628" s="57">
        <v>300</v>
      </c>
      <c r="C628" s="89"/>
      <c r="D628" s="71">
        <v>1535</v>
      </c>
      <c r="E628" s="74">
        <v>1535</v>
      </c>
    </row>
    <row r="629" spans="1:5" s="75" customFormat="1" ht="12" customHeight="1">
      <c r="A629" s="55" t="s">
        <v>25</v>
      </c>
      <c r="B629" s="57">
        <v>500</v>
      </c>
      <c r="C629" s="89"/>
      <c r="D629" s="71">
        <v>7177</v>
      </c>
      <c r="E629" s="74">
        <v>7177</v>
      </c>
    </row>
    <row r="630" spans="1:5" s="75" customFormat="1" ht="12" customHeight="1">
      <c r="A630" s="55" t="s">
        <v>26</v>
      </c>
      <c r="B630" s="57">
        <v>700</v>
      </c>
      <c r="C630" s="89"/>
      <c r="D630" s="71">
        <v>41</v>
      </c>
      <c r="E630" s="74">
        <v>41</v>
      </c>
    </row>
    <row r="631" spans="1:5" s="75" customFormat="1" ht="12" customHeight="1">
      <c r="A631" s="55" t="s">
        <v>42</v>
      </c>
      <c r="B631" s="57">
        <v>9999</v>
      </c>
      <c r="C631" s="71">
        <f>SUM(C623,C628:C630)</f>
        <v>0</v>
      </c>
      <c r="D631" s="71">
        <f>SUM(D623,D628:D630)</f>
        <v>41242</v>
      </c>
      <c r="E631" s="71">
        <f>SUM(E623,E628:E630)</f>
        <v>41242</v>
      </c>
    </row>
    <row r="632" spans="1:5" s="73" customFormat="1" ht="12" customHeight="1">
      <c r="A632" s="54"/>
      <c r="B632" s="51"/>
      <c r="C632" s="89"/>
      <c r="D632" s="72"/>
      <c r="E632" s="72"/>
    </row>
    <row r="633" spans="1:5" s="47" customFormat="1" ht="12" customHeight="1">
      <c r="A633" s="55" t="s">
        <v>103</v>
      </c>
      <c r="B633" s="57" t="s">
        <v>104</v>
      </c>
      <c r="C633" s="69"/>
      <c r="D633" s="60"/>
      <c r="E633" s="60"/>
    </row>
    <row r="634" spans="1:5" s="75" customFormat="1" ht="12" customHeight="1">
      <c r="A634" s="55" t="s">
        <v>34</v>
      </c>
      <c r="B634" s="57">
        <v>1000</v>
      </c>
      <c r="C634" s="74">
        <f>SUM(C635:C639)</f>
        <v>0</v>
      </c>
      <c r="D634" s="74">
        <f>SUM(D635:D639)</f>
        <v>6994</v>
      </c>
      <c r="E634" s="74">
        <f>SUM(E635:E639)</f>
        <v>6994</v>
      </c>
    </row>
    <row r="635" spans="1:5" s="73" customFormat="1" ht="12" customHeight="1">
      <c r="A635" s="54" t="s">
        <v>36</v>
      </c>
      <c r="B635" s="51">
        <v>1015</v>
      </c>
      <c r="C635" s="86"/>
      <c r="D635" s="86">
        <v>1590</v>
      </c>
      <c r="E635" s="72">
        <v>1590</v>
      </c>
    </row>
    <row r="636" spans="1:5" s="73" customFormat="1" ht="12" customHeight="1">
      <c r="A636" s="54" t="s">
        <v>61</v>
      </c>
      <c r="B636" s="51">
        <v>1020</v>
      </c>
      <c r="C636" s="86"/>
      <c r="D636" s="86">
        <v>3010</v>
      </c>
      <c r="E636" s="72">
        <v>3010</v>
      </c>
    </row>
    <row r="637" spans="1:5" s="73" customFormat="1" ht="11.25" customHeight="1">
      <c r="A637" s="54" t="s">
        <v>39</v>
      </c>
      <c r="B637" s="51">
        <v>1051</v>
      </c>
      <c r="C637" s="86"/>
      <c r="D637" s="86">
        <v>212</v>
      </c>
      <c r="E637" s="72">
        <v>212</v>
      </c>
    </row>
    <row r="638" spans="1:5" s="73" customFormat="1" ht="12" customHeight="1">
      <c r="A638" s="54" t="s">
        <v>62</v>
      </c>
      <c r="B638" s="51">
        <v>1091</v>
      </c>
      <c r="C638" s="86"/>
      <c r="D638" s="86">
        <v>622</v>
      </c>
      <c r="E638" s="72">
        <v>622</v>
      </c>
    </row>
    <row r="639" spans="1:5" s="73" customFormat="1" ht="12" customHeight="1">
      <c r="A639" s="54" t="s">
        <v>41</v>
      </c>
      <c r="B639" s="51">
        <v>1098</v>
      </c>
      <c r="C639" s="86"/>
      <c r="D639" s="86">
        <v>1560</v>
      </c>
      <c r="E639" s="72">
        <v>1560</v>
      </c>
    </row>
    <row r="640" spans="1:5" s="70" customFormat="1" ht="12" customHeight="1">
      <c r="A640" s="55" t="s">
        <v>27</v>
      </c>
      <c r="B640" s="57">
        <v>9999</v>
      </c>
      <c r="C640" s="69">
        <f>SUM(C634)</f>
        <v>0</v>
      </c>
      <c r="D640" s="69">
        <f>SUM(D634)</f>
        <v>6994</v>
      </c>
      <c r="E640" s="69">
        <f>SUM(E634)</f>
        <v>6994</v>
      </c>
    </row>
    <row r="641" spans="1:5" s="70" customFormat="1" ht="12" customHeight="1">
      <c r="A641" s="55"/>
      <c r="B641" s="57"/>
      <c r="C641" s="69"/>
      <c r="D641" s="69"/>
      <c r="E641" s="69"/>
    </row>
    <row r="642" spans="1:5" s="70" customFormat="1" ht="12" customHeight="1">
      <c r="A642" s="55" t="s">
        <v>106</v>
      </c>
      <c r="B642" s="57"/>
      <c r="C642" s="69">
        <f>SUM(C631,C640)</f>
        <v>0</v>
      </c>
      <c r="D642" s="69">
        <f>SUM(D631,D640)</f>
        <v>48236</v>
      </c>
      <c r="E642" s="69">
        <f>SUM(E631,E640)</f>
        <v>48236</v>
      </c>
    </row>
    <row r="643" spans="1:5" s="70" customFormat="1" ht="12" customHeight="1">
      <c r="A643" s="55"/>
      <c r="B643" s="57"/>
      <c r="C643" s="69"/>
      <c r="D643" s="69"/>
      <c r="E643" s="69"/>
    </row>
    <row r="644" spans="1:5" s="75" customFormat="1" ht="12" customHeight="1">
      <c r="A644" s="55" t="s">
        <v>107</v>
      </c>
      <c r="B644" s="57"/>
      <c r="C644" s="71">
        <f>SUM(C631,C640)</f>
        <v>0</v>
      </c>
      <c r="D644" s="71">
        <f>SUM(D631,D640)</f>
        <v>48236</v>
      </c>
      <c r="E644" s="71">
        <f>SUM(E631,E640)</f>
        <v>48236</v>
      </c>
    </row>
    <row r="645" spans="1:5" s="75" customFormat="1" ht="12" customHeight="1">
      <c r="A645" s="55"/>
      <c r="B645" s="57"/>
      <c r="C645" s="71"/>
      <c r="D645" s="71"/>
      <c r="E645" s="71"/>
    </row>
    <row r="646" spans="1:5" s="21" customFormat="1" ht="12" customHeight="1">
      <c r="A646" s="10" t="s">
        <v>108</v>
      </c>
      <c r="B646" s="6"/>
      <c r="C646" s="103"/>
      <c r="D646" s="106"/>
      <c r="E646" s="20"/>
    </row>
    <row r="647" spans="1:5" s="21" customFormat="1" ht="12" customHeight="1">
      <c r="A647" s="10" t="s">
        <v>109</v>
      </c>
      <c r="B647" s="6"/>
      <c r="C647" s="103"/>
      <c r="D647" s="106"/>
      <c r="E647" s="20"/>
    </row>
    <row r="648" spans="1:5" s="4" customFormat="1" ht="12" customHeight="1">
      <c r="A648" s="10" t="s">
        <v>115</v>
      </c>
      <c r="B648" s="6" t="s">
        <v>116</v>
      </c>
      <c r="C648" s="16"/>
      <c r="D648" s="15"/>
      <c r="E648" s="11"/>
    </row>
    <row r="649" spans="1:5" s="4" customFormat="1" ht="12" customHeight="1">
      <c r="A649" s="7" t="s">
        <v>69</v>
      </c>
      <c r="B649" s="8">
        <v>5200</v>
      </c>
      <c r="C649" s="103">
        <v>7450</v>
      </c>
      <c r="D649" s="103">
        <v>7450</v>
      </c>
      <c r="E649" s="11">
        <v>1009</v>
      </c>
    </row>
    <row r="650" spans="1:5" s="17" customFormat="1" ht="12" customHeight="1">
      <c r="A650" s="10" t="s">
        <v>70</v>
      </c>
      <c r="B650" s="6"/>
      <c r="C650" s="16">
        <f>SUM(C649:C649)</f>
        <v>7450</v>
      </c>
      <c r="D650" s="16">
        <f>SUM(D649:D649)</f>
        <v>7450</v>
      </c>
      <c r="E650" s="18">
        <f>SUM(E649:E649)</f>
        <v>1009</v>
      </c>
    </row>
    <row r="651" spans="1:5" s="17" customFormat="1" ht="12" customHeight="1">
      <c r="A651" s="10" t="s">
        <v>71</v>
      </c>
      <c r="B651" s="6">
        <v>9999</v>
      </c>
      <c r="C651" s="16">
        <f>SUM(C650)</f>
        <v>7450</v>
      </c>
      <c r="D651" s="16">
        <f>SUM(D650)</f>
        <v>7450</v>
      </c>
      <c r="E651" s="16">
        <f>SUM(E650)</f>
        <v>1009</v>
      </c>
    </row>
    <row r="652" spans="1:5" s="17" customFormat="1" ht="12" customHeight="1">
      <c r="A652" s="10"/>
      <c r="B652" s="6"/>
      <c r="C652" s="16"/>
      <c r="D652" s="16"/>
      <c r="E652" s="16"/>
    </row>
    <row r="653" spans="1:5" s="21" customFormat="1" ht="12" customHeight="1">
      <c r="A653" s="10" t="s">
        <v>117</v>
      </c>
      <c r="B653" s="6"/>
      <c r="C653" s="16">
        <f>SUM(C651)</f>
        <v>7450</v>
      </c>
      <c r="D653" s="16">
        <f>SUM(D651)</f>
        <v>7450</v>
      </c>
      <c r="E653" s="18">
        <f>SUM(E651)</f>
        <v>1009</v>
      </c>
    </row>
    <row r="654" spans="1:5" s="21" customFormat="1" ht="12" customHeight="1">
      <c r="A654" s="10"/>
      <c r="B654" s="6"/>
      <c r="C654" s="103"/>
      <c r="D654" s="106"/>
      <c r="E654" s="20"/>
    </row>
    <row r="655" spans="1:5" s="21" customFormat="1" ht="12" customHeight="1">
      <c r="A655" s="10" t="s">
        <v>118</v>
      </c>
      <c r="B655" s="6"/>
      <c r="C655" s="16">
        <v>7450</v>
      </c>
      <c r="D655" s="16">
        <f>SUM(D653)</f>
        <v>7450</v>
      </c>
      <c r="E655" s="18">
        <f>SUM(E653)</f>
        <v>1009</v>
      </c>
    </row>
    <row r="656" spans="1:5" s="21" customFormat="1" ht="12" customHeight="1">
      <c r="A656" s="10"/>
      <c r="B656" s="6"/>
      <c r="C656" s="16"/>
      <c r="D656" s="16"/>
      <c r="E656" s="18"/>
    </row>
    <row r="657" spans="1:5" s="73" customFormat="1" ht="12" customHeight="1">
      <c r="A657" s="55" t="s">
        <v>119</v>
      </c>
      <c r="B657" s="57"/>
      <c r="C657" s="89"/>
      <c r="D657" s="72"/>
      <c r="E657" s="72"/>
    </row>
    <row r="658" spans="1:5" s="73" customFormat="1" ht="12" customHeight="1">
      <c r="A658" s="55" t="s">
        <v>120</v>
      </c>
      <c r="B658" s="57"/>
      <c r="C658" s="89"/>
      <c r="D658" s="72"/>
      <c r="E658" s="72"/>
    </row>
    <row r="659" spans="1:5" s="73" customFormat="1" ht="12" customHeight="1">
      <c r="A659" s="55" t="s">
        <v>121</v>
      </c>
      <c r="B659" s="57" t="s">
        <v>122</v>
      </c>
      <c r="C659" s="89"/>
      <c r="D659" s="72"/>
      <c r="E659" s="72"/>
    </row>
    <row r="660" spans="1:5" s="75" customFormat="1" ht="12" customHeight="1">
      <c r="A660" s="55" t="s">
        <v>34</v>
      </c>
      <c r="B660" s="57">
        <v>1000</v>
      </c>
      <c r="C660" s="74">
        <f>SUM(C661:C661)</f>
        <v>0</v>
      </c>
      <c r="D660" s="74">
        <f>SUM(D661:D661)</f>
        <v>0</v>
      </c>
      <c r="E660" s="74">
        <f>SUM(E661:E661)</f>
        <v>20398</v>
      </c>
    </row>
    <row r="661" spans="1:5" s="73" customFormat="1" ht="12" customHeight="1">
      <c r="A661" s="54" t="s">
        <v>41</v>
      </c>
      <c r="B661" s="51">
        <v>1098</v>
      </c>
      <c r="C661" s="86"/>
      <c r="D661" s="72"/>
      <c r="E661" s="72">
        <v>20398</v>
      </c>
    </row>
    <row r="662" spans="1:5" s="75" customFormat="1" ht="12" customHeight="1">
      <c r="A662" s="55" t="s">
        <v>42</v>
      </c>
      <c r="B662" s="57">
        <v>9999</v>
      </c>
      <c r="C662" s="74">
        <f>SUM(C660)</f>
        <v>0</v>
      </c>
      <c r="D662" s="74">
        <f>SUM(D660)</f>
        <v>0</v>
      </c>
      <c r="E662" s="74">
        <f>SUM(E660)</f>
        <v>20398</v>
      </c>
    </row>
    <row r="663" spans="1:5" s="75" customFormat="1" ht="12" customHeight="1">
      <c r="A663" s="55"/>
      <c r="B663" s="57"/>
      <c r="C663" s="89"/>
      <c r="D663" s="74"/>
      <c r="E663" s="74"/>
    </row>
    <row r="664" spans="1:5" s="75" customFormat="1" ht="12" customHeight="1">
      <c r="A664" s="55" t="s">
        <v>123</v>
      </c>
      <c r="B664" s="57"/>
      <c r="C664" s="74">
        <f>SUM(C662)</f>
        <v>0</v>
      </c>
      <c r="D664" s="74">
        <f>SUM(D662)</f>
        <v>0</v>
      </c>
      <c r="E664" s="74">
        <f>SUM(E662)</f>
        <v>20398</v>
      </c>
    </row>
    <row r="665" spans="1:5" s="75" customFormat="1" ht="12" customHeight="1">
      <c r="A665" s="55"/>
      <c r="B665" s="57"/>
      <c r="C665" s="89"/>
      <c r="D665" s="74"/>
      <c r="E665" s="74"/>
    </row>
    <row r="666" spans="1:5" s="75" customFormat="1" ht="12" customHeight="1">
      <c r="A666" s="55" t="s">
        <v>124</v>
      </c>
      <c r="B666" s="57"/>
      <c r="C666" s="74">
        <f>SUM(C664)</f>
        <v>0</v>
      </c>
      <c r="D666" s="74">
        <f>SUM(D664)</f>
        <v>0</v>
      </c>
      <c r="E666" s="74">
        <f>SUM(E664)</f>
        <v>20398</v>
      </c>
    </row>
    <row r="667" spans="1:5" s="21" customFormat="1" ht="12" customHeight="1" thickBot="1">
      <c r="A667" s="22"/>
      <c r="B667" s="23"/>
      <c r="C667" s="104"/>
      <c r="D667" s="107"/>
      <c r="E667" s="24"/>
    </row>
    <row r="668" spans="1:5" s="4" customFormat="1" ht="32.25" thickTop="1">
      <c r="A668" s="117" t="s">
        <v>249</v>
      </c>
      <c r="B668" s="115"/>
      <c r="C668" s="97">
        <f>SUM(C580,C590,C608,C617,C644,C655,C666)</f>
        <v>493602</v>
      </c>
      <c r="D668" s="97">
        <f>SUM(D580,D590,D608,D617,D644,D655,D666)</f>
        <v>434756</v>
      </c>
      <c r="E668" s="97">
        <f>SUM(E580,E590,E608,E617,E644,E655,E666)</f>
        <v>266824</v>
      </c>
    </row>
    <row r="669" spans="1:5" s="4" customFormat="1" ht="11.25">
      <c r="A669" s="121"/>
      <c r="B669" s="6"/>
      <c r="C669" s="16"/>
      <c r="D669" s="16"/>
      <c r="E669" s="16"/>
    </row>
    <row r="670" spans="1:5" s="21" customFormat="1" ht="12" customHeight="1">
      <c r="A670" s="118" t="s">
        <v>247</v>
      </c>
      <c r="B670" s="119"/>
      <c r="C670" s="120"/>
      <c r="D670" s="116"/>
      <c r="E670" s="116"/>
    </row>
    <row r="671" spans="1:5" s="21" customFormat="1" ht="12" customHeight="1" thickBot="1">
      <c r="A671" s="31" t="s">
        <v>248</v>
      </c>
      <c r="B671" s="32"/>
      <c r="C671" s="33">
        <f>SUM(C562,C668)</f>
        <v>12628539</v>
      </c>
      <c r="D671" s="33">
        <f>SUM(D562,D668)</f>
        <v>13481552</v>
      </c>
      <c r="E671" s="33">
        <f>SUM(E562,E668)</f>
        <v>7411733</v>
      </c>
    </row>
    <row r="672" spans="1:2" ht="12" customHeight="1" thickTop="1">
      <c r="A672" s="5"/>
      <c r="B672" s="2"/>
    </row>
    <row r="673" spans="1:2" ht="12" customHeight="1">
      <c r="A673" s="5"/>
      <c r="B673" s="2"/>
    </row>
    <row r="674" spans="1:2" ht="12" customHeight="1">
      <c r="A674" s="5"/>
      <c r="B674" s="2"/>
    </row>
    <row r="675" spans="1:2" ht="12" customHeight="1">
      <c r="A675" s="5"/>
      <c r="B675" s="2"/>
    </row>
    <row r="676" spans="1:2" ht="12" customHeight="1">
      <c r="A676" s="5"/>
      <c r="B676" s="2"/>
    </row>
    <row r="677" spans="1:2" ht="12" customHeight="1">
      <c r="A677" s="5"/>
      <c r="B677" s="2"/>
    </row>
    <row r="678" spans="1:2" ht="12" customHeight="1">
      <c r="A678" s="5"/>
      <c r="B678" s="2"/>
    </row>
    <row r="679" spans="1:2" ht="12" customHeight="1">
      <c r="A679" s="5"/>
      <c r="B679" s="2"/>
    </row>
    <row r="680" spans="1:2" ht="12" customHeight="1">
      <c r="A680" s="5"/>
      <c r="B680" s="2"/>
    </row>
    <row r="681" spans="1:5" ht="12" customHeight="1">
      <c r="A681" s="5"/>
      <c r="B681" s="2"/>
      <c r="D681" s="82"/>
      <c r="E681" s="135"/>
    </row>
    <row r="682" spans="1:5" ht="12" customHeight="1">
      <c r="A682" s="5"/>
      <c r="B682" s="2"/>
      <c r="D682" s="82"/>
      <c r="E682" s="135"/>
    </row>
    <row r="683" spans="1:5" ht="12" customHeight="1">
      <c r="A683" s="5"/>
      <c r="B683" s="2"/>
      <c r="D683" s="82"/>
      <c r="E683" s="135"/>
    </row>
    <row r="684" spans="1:2" ht="12" customHeight="1">
      <c r="A684" s="5"/>
      <c r="B684" s="2"/>
    </row>
    <row r="685" spans="1:2" ht="12" customHeight="1">
      <c r="A685" s="5"/>
      <c r="B685" s="2"/>
    </row>
    <row r="686" spans="1:2" ht="12" customHeight="1">
      <c r="A686" s="5"/>
      <c r="B686" s="2"/>
    </row>
    <row r="687" spans="1:2" ht="12" customHeight="1">
      <c r="A687" s="5"/>
      <c r="B687" s="2"/>
    </row>
    <row r="688" spans="1:2" ht="12" customHeight="1">
      <c r="A688" s="5"/>
      <c r="B688" s="2"/>
    </row>
    <row r="689" spans="1:2" ht="12" customHeight="1">
      <c r="A689" s="5"/>
      <c r="B689" s="2"/>
    </row>
    <row r="690" spans="1:2" ht="12" customHeight="1">
      <c r="A690" s="5"/>
      <c r="B690" s="2"/>
    </row>
    <row r="691" spans="1:2" ht="12" customHeight="1">
      <c r="A691" s="5"/>
      <c r="B691" s="2"/>
    </row>
    <row r="692" spans="1:2" ht="12" customHeight="1">
      <c r="A692" s="5"/>
      <c r="B692" s="2"/>
    </row>
    <row r="693" spans="1:2" ht="12" customHeight="1">
      <c r="A693" s="5"/>
      <c r="B693" s="2"/>
    </row>
    <row r="694" spans="1:2" ht="12" customHeight="1">
      <c r="A694" s="5"/>
      <c r="B694" s="2"/>
    </row>
  </sheetData>
  <printOptions horizontalCentered="1"/>
  <pageMargins left="0.15748031496062992" right="0" top="0.7874015748031497" bottom="0.7874015748031497" header="0.1968503937007874" footer="0.1968503937007874"/>
  <pageSetup horizontalDpi="600" verticalDpi="600" orientation="portrait" paperSize="9" scale="90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Obst_vt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за Общинския съвет за изпълнението на бюджета към 30.06.2004 год.</dc:title>
  <dc:subject/>
  <dc:creator>Diana Gavrailova</dc:creator>
  <cp:keywords/>
  <dc:description/>
  <cp:lastModifiedBy>Tihomir Manov</cp:lastModifiedBy>
  <cp:lastPrinted>2004-11-08T12:05:18Z</cp:lastPrinted>
  <dcterms:created xsi:type="dcterms:W3CDTF">2004-06-10T12:12:39Z</dcterms:created>
  <dcterms:modified xsi:type="dcterms:W3CDTF">2004-11-12T12:24:43Z</dcterms:modified>
  <cp:category/>
  <cp:version/>
  <cp:contentType/>
  <cp:contentStatus/>
</cp:coreProperties>
</file>