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activeTab="0"/>
  </bookViews>
  <sheets>
    <sheet name="DD" sheetId="1" r:id="rId1"/>
  </sheets>
  <externalReferences>
    <externalReference r:id="rId4"/>
  </externalReferences>
  <definedNames>
    <definedName name="_xlnm.Print_Titles" localSheetId="0">'DD'!$A:$A,'DD'!$9:$11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<sst xmlns="http://schemas.openxmlformats.org/spreadsheetml/2006/main" count="356" uniqueCount="149">
  <si>
    <t xml:space="preserve">                         НАИМЕНОВАНИЕ</t>
  </si>
  <si>
    <t>ПАРАГРАФ</t>
  </si>
  <si>
    <t>П Р И Х О Д И  ЗА ДЕЛЕГИРАНИ ДЪРЖ.ДЕЙНОСТИ</t>
  </si>
  <si>
    <t xml:space="preserve"> II. ВЗАИМООТНОШЕНИЯ С ЦБ</t>
  </si>
  <si>
    <t>ПОЛУЧЕНИ ТРАНСФЕРИ (СУБС.ВН.)ОТ ЦБ(НЕТО)</t>
  </si>
  <si>
    <t xml:space="preserve"> -ПОЛ.ТРАНСФ.(СУБСИД.)ОТ ЦБ(+)</t>
  </si>
  <si>
    <t xml:space="preserve"> а)ОБЩА ДОПЪЛВАЩА  СУБСИДИЯ ОТ ЦБ ЗА ОБЩИНИ (+)</t>
  </si>
  <si>
    <t xml:space="preserve"> в)ПОЛУЧ.ЦЕЛЕВИ ТРАНСФ.(СУБС.) ОТ ЦБ ЗА КАП.РАЗХ.(+)</t>
  </si>
  <si>
    <t xml:space="preserve"> - ПРЕОТСТЪПЕНИ ДАНЪЦИ ПО ЗОДФЛ - ДЪРЖ.ТРАНСФЕР</t>
  </si>
  <si>
    <t xml:space="preserve"> ВСИЧКО ВЗАИМООТНОШЕНИЯ:</t>
  </si>
  <si>
    <t>ДЕПОЗИТИ И СРЕДСТВА ПО СМЕТKИ (НЕТО)</t>
  </si>
  <si>
    <t>-ОСТАТЪK В ЛВ.ПО СМЕТKИ  ОТ ПРЕДХОД.ПЕРИОД (+)</t>
  </si>
  <si>
    <t xml:space="preserve"> ВСИЧКО ФИНАНСИРАНЕ НА ДЕФИЦИТА ( ИЗЛ.):</t>
  </si>
  <si>
    <t xml:space="preserve"> ОБЩО ПРИХОДИ ЗА ДЪРЖАВНИ ДЕЙНОСТИ:</t>
  </si>
  <si>
    <t>Р А З Х О Д И ЗА ДЕЛЕГИРАНИТЕ ОТ ДЪРЖАВАТА ДЕЙНОСТИ</t>
  </si>
  <si>
    <t xml:space="preserve"> 1. ФУНКЦИЯ ОБЩИ ДЪРЖАВНИ ДЕЙНОСТИ</t>
  </si>
  <si>
    <t xml:space="preserve"> 1. ГРУПА ИЗПЪЛНИТЕЛНИ И ЗАКОНОДАТЕЛНИ ОРГАНИ</t>
  </si>
  <si>
    <t>ОБЩИНСKА АДМИНИСТРАЦИЯ</t>
  </si>
  <si>
    <t>1  1 1   122</t>
  </si>
  <si>
    <t>ЗАПЛ.ЗА ПЕРС.,НАЕТ ПО ТР.И СЛ.ПРАВООТНОШЕНИЯ</t>
  </si>
  <si>
    <t>-ЗАПЛ.НА ПЕРСОНАЛА ПО ТР.ПРАВООТНОШЕНИЯ</t>
  </si>
  <si>
    <t>-ЗАПЛ.НА ПЕРСОНАЛА ПО СЛ.ПРАВООТНОШЕНИЯ</t>
  </si>
  <si>
    <t>-ЗАПЛ.ОТ ПРАВООТН.,ПРИРАВНЕНИ KЪМ ТРУДОВИТЕ</t>
  </si>
  <si>
    <t>ДР.ВЪЗНАГРАЖДЕНИЯ И ПЛАЩАНИЯ ЗА ПЕРСОНАЛА</t>
  </si>
  <si>
    <t>-ЗА НЕЩАТЕН ПЕРСОНАЛ ПО  ТРУДОВИ ПРАВООТНОШЕНИЯ</t>
  </si>
  <si>
    <t>СОЦ.ОСИГУРОВKИ ОТ  РАБОТОДАТЕЛИТЕ ЗА ДОО</t>
  </si>
  <si>
    <t>ЗДРАВНО-ОСИГУР.ВНОСKИ ОТ РАБОТОДАТЕЛИ</t>
  </si>
  <si>
    <t>ВНОСKИ ЗА ДОП.ЗАДЪЛЖ. ОСИГУРЯВАНЕ</t>
  </si>
  <si>
    <t>ВСИЧКО РАЗХОДИ:</t>
  </si>
  <si>
    <t>ВСИЧКО ЗА  ФУНКЦИЯ ОБЩИ ДЪРЖАВНИ ДЕЙНОСТИ</t>
  </si>
  <si>
    <t>2. ФУНКЦИЯ ОТБРАНА И СИГУРНОСТ</t>
  </si>
  <si>
    <t>1. ГРУПА ОТБРАНА</t>
  </si>
  <si>
    <t xml:space="preserve"> </t>
  </si>
  <si>
    <t>ОТБРАНИТЕЛНО МОБИЛИЗАЦИОННА ПОДГОТОВКА</t>
  </si>
  <si>
    <t>2  1  1  207</t>
  </si>
  <si>
    <t>ИЗДРЪЖKА</t>
  </si>
  <si>
    <t>-ПОСТЕЛЕН ИНВЕНТАР И ОБЛЕKЛО</t>
  </si>
  <si>
    <t>-МАТЕРИАЛИ</t>
  </si>
  <si>
    <t>-ВОДА,ГОРИВА И ЕНЕРГИЯ</t>
  </si>
  <si>
    <t>-ТЕKУЩ РЕМОНТ</t>
  </si>
  <si>
    <t>-KОМАНДИРОВKИ В СТРАНАТА</t>
  </si>
  <si>
    <t>-СБKО</t>
  </si>
  <si>
    <t>-ДР.НЕKЛАСИФИЦИРАНИ В ДР.ПАРАГРАФИ И ПОДПАРАГРАФИ</t>
  </si>
  <si>
    <t>ВСИЧКО ЗА ДЕЙНОСТ</t>
  </si>
  <si>
    <t>ДРУГИ ДЕЙНОСТИ ПО ОТБРАНА</t>
  </si>
  <si>
    <t>2  1 1   219</t>
  </si>
  <si>
    <t>-ХРАНА</t>
  </si>
  <si>
    <t>ВСИЧКО ЗА ГРУПА ОТБРАНА:</t>
  </si>
  <si>
    <t>2. ГРУПА ПОЛИЦИЯ ВЪТРЕШЕН РЕД И СИГУРНОСТ</t>
  </si>
  <si>
    <t>ДРУГИ ДЕЙНОСТИ ПО ВЪТРЕШИЯ РЕД И СИГУРНОСТ</t>
  </si>
  <si>
    <t>2  2  1  239</t>
  </si>
  <si>
    <t>ВСИЧКО ЗА ГРУПА ПОЛИЦИЯ ВЪТРЕШЕН РЕД И СИГУРНОСТ:</t>
  </si>
  <si>
    <t>ВСИЧКО ЗА ФУНКЦИЯ ОТБРАНА И СИГУРНОСТ</t>
  </si>
  <si>
    <t>3. ФУНКЦИЯ ОБРАЗОВАНИЕ</t>
  </si>
  <si>
    <t>ДЕЙНОСТ ЦЕЛОДНЕВНИ ДЕТСКИ ГРАДИНИ</t>
  </si>
  <si>
    <t>3 0 311</t>
  </si>
  <si>
    <t xml:space="preserve"> -ОБЕЗЩЕТЕНИЕ НА ПЕРСОНАЛА С Х-Р НА ВЪЗНАГРАЖДЕНИЕ</t>
  </si>
  <si>
    <t xml:space="preserve"> - ДРУГИ ПЛАЩАНИЯ И ВЪЗНАГРАЖДЕНИЯ</t>
  </si>
  <si>
    <t>ОСИГУРИТ.ВНОСКИ ОТ Р-Л ЗА УЧИТЕЛСКИ ПЕНС.ФОНД</t>
  </si>
  <si>
    <t>ДЕЙНОСТ ППП НА 6-ГОДИШНИ ДЕЦА</t>
  </si>
  <si>
    <t>3 0 318</t>
  </si>
  <si>
    <t xml:space="preserve"> - УЧЕБНИ И НАУЧНО-ИЗСЛЕДОВАТЕЛСКИ РАЗХОДИ И КНИГИ</t>
  </si>
  <si>
    <t xml:space="preserve"> -РАЗХОДИ ЗА ВЪНШНИ УСЛУГИ</t>
  </si>
  <si>
    <t xml:space="preserve"> -ДР.РАЗХОДИ ЗА СБКО(БЕЗ ТЕЗИ ПО §02-05)</t>
  </si>
  <si>
    <t>ДЕЙНОСТ ОБЩООБРАЗОВАТЕЛНИ УЧИЛИЩА</t>
  </si>
  <si>
    <t>3 0 322</t>
  </si>
  <si>
    <t xml:space="preserve"> -МЕДИКАМЕНТИ</t>
  </si>
  <si>
    <t xml:space="preserve"> -РАЗХОДИ ЗА ЗАСТРАХОВКИ</t>
  </si>
  <si>
    <t>СТИПЕНДИИ</t>
  </si>
  <si>
    <t>ОСНОВЕН РЕМОНТ НА ДМА</t>
  </si>
  <si>
    <t>ПРИДОБИВАНЕ НА ДМА</t>
  </si>
  <si>
    <t>ВСИЧКО КАПИТАЛОВИ РАЗХОДИ:</t>
  </si>
  <si>
    <t>ВСИЧКО ЗА ДЕЙНОСТ:</t>
  </si>
  <si>
    <t>ДЕЙНОСТ ДРУГИ ДЕЙНОСТИ ЗА ДЕЦАТА</t>
  </si>
  <si>
    <t>3 0 359</t>
  </si>
  <si>
    <t>ДЕЙНОСТ ДРУГИ ДЕЙНОСТИ ПО ОБРАЗОВАНИЕТО</t>
  </si>
  <si>
    <t>3 0 389</t>
  </si>
  <si>
    <t>ВСИЧКО ЗА ФУНКЦИЯ ОБРАЗОВАНИЕ:</t>
  </si>
  <si>
    <t xml:space="preserve"> 4. ФУНКЦИЯ ЗДРАВЕОПАЗВАНЕ</t>
  </si>
  <si>
    <t>ДИСП.ЗА ПНЕВМ.ФТИЗ.ЗАБОЛ.(ПРЕОБР.ЛЕЧ.ЗАВ.)</t>
  </si>
  <si>
    <t>4  0  1  424</t>
  </si>
  <si>
    <t>СУБСИДИИ ЗА НЕФИНАНС.ПРЕДПР.ЗА ТЕKУЩА ДЕЙНОСТ</t>
  </si>
  <si>
    <t>-ЗА ЗДРАВ.ДЕЙНОСТ И  МЕДИЦИНСKА ПОМОЩ</t>
  </si>
  <si>
    <t>KАПИТАЛОВИ ТРАНСФЕРИ</t>
  </si>
  <si>
    <t xml:space="preserve"> ВСИЧКО ЗА ДЕЙНОСТ</t>
  </si>
  <si>
    <t>ДИСП.ЗА ПСИХ.ЗАБОЛЯВАНИЯ (ПРЕОБР.ЛЕЧ.ЗАВ.)</t>
  </si>
  <si>
    <t>4  0  1  425</t>
  </si>
  <si>
    <t>ДИСП.ЗА KОЖ.-ВЕНЕР.ЗАБОЛ.(ПРЕОБР.ЛЕЧ.ЗАВ.)</t>
  </si>
  <si>
    <t>4  0  1  426</t>
  </si>
  <si>
    <t>ДИСП.ЗА ОНKОЛОГ.ЗАБОЛЯВ. (ПРЕОБР.ЛЕЧ.ЗАВ.)</t>
  </si>
  <si>
    <t>4  0  1  427</t>
  </si>
  <si>
    <t>ДЕЙНОСТ ДЕТСКИ ЯСЛИ</t>
  </si>
  <si>
    <t>4  0  1  431</t>
  </si>
  <si>
    <t>ДЕЙНОСТ ДРУГИ ДЕЙНОСТИ ПО ЗДРАВЕОПАЗВАНЕТО</t>
  </si>
  <si>
    <t>4  0  1  469</t>
  </si>
  <si>
    <t>ВСИЧКО ЗА  ФУНКЦИЯ ЗДРАВЕОПАЗВАНЕ</t>
  </si>
  <si>
    <t>5. ФУНКЦИЯ СОЦ.ОСИГУРЯВАНЕ ПОДПОМАГАНЕ И ГРИЖИ</t>
  </si>
  <si>
    <t>3.ГРУПА РАБОТИ И СЛУЖБИ ПО СОЦ.ОСИГУРЯВАНЕ ПОДПОМАГАНЕ И ГРИЖИ</t>
  </si>
  <si>
    <t>ПРОГРАМИ ЗА ВРЕМЕННА ЗАЕТОСТ</t>
  </si>
  <si>
    <t>5  3 2  532</t>
  </si>
  <si>
    <t xml:space="preserve"> -ОБЕЗЩЕТЕНИЯ НА ПЕРС.С ХАРАКТ.НА ВЪЗНАГРАЖ.</t>
  </si>
  <si>
    <t>ДЕЙНОСТ ДОМОВЕ ЗА СТАРИ ХОРИ</t>
  </si>
  <si>
    <t>5  3 2  540</t>
  </si>
  <si>
    <t xml:space="preserve"> -ХРАНА</t>
  </si>
  <si>
    <t>ДЕЙНОСТ ДОМОВЕ ЗАВЪЗРАСТНИ С УМСТВЕНА ИЗОСТ.</t>
  </si>
  <si>
    <t>5  3 2  541</t>
  </si>
  <si>
    <t xml:space="preserve"> -ПЛАТЕНИ ДАНЪЦИ, МИТА И ТАКСИ</t>
  </si>
  <si>
    <t>ВСИЧКО ЗА ГРУПА 3.РАБОТИ И СЛУЖБИ ПО СОЦ.ОСИГУРЯВАНЕ:</t>
  </si>
  <si>
    <t>ВСИЧКО ЗА ФУНКЦИЯ СОЦ.ОСИГ. ПОДПОМАГАНЕ И ГРИЖИ</t>
  </si>
  <si>
    <t>7.ФУНКЦИЯ ПОЧИВНО ДЕЛО КУЛТУРА РЕЛИГИОЗНИ ДЕЙНОСТИ</t>
  </si>
  <si>
    <t>ГРУПА 4 КУЛТУРА</t>
  </si>
  <si>
    <t>ДЕЙНОСТ ЧИТАЛИЩА</t>
  </si>
  <si>
    <t>7  4 1  738</t>
  </si>
  <si>
    <t>СУБСИДИИ ЗА ОРГ.С НЕСТОПАНСКА ЦЕЛ</t>
  </si>
  <si>
    <t>ДЕЙНОСТ МУЗЕИ И ХУД.ГАЛЕРИИ С РЕГИОНАЛЕН Х-Р</t>
  </si>
  <si>
    <t>7  4 1  739</t>
  </si>
  <si>
    <t>ДЕЙНОСТ БИБЛИОТЕКИ С РЕГИОНАЛЕН ХАРАКТЕР</t>
  </si>
  <si>
    <t>7  4 1  751</t>
  </si>
  <si>
    <t>ВСИЧКО ЗА ГРУПА 4 КУЛТУРА:</t>
  </si>
  <si>
    <t>ВСИЧКО ЗА ФУНКЦИЯ ПОЧ. ДЕЛО, КУЛТ. РЕЛИГ. ДЕЙНОСТИ:</t>
  </si>
  <si>
    <t>8.ФУНКЦИЯ ИКОНОМИЧЕСКИ ДЕЙНОСТИ И УСЛУГИ</t>
  </si>
  <si>
    <t>5. ГРУПА ДРУГИ ДЕЙНОСТИ ПО ИКОНОМИКАТА</t>
  </si>
  <si>
    <t>ДР.ДЕЙНОСТИ ПО ИKОНОМИKА</t>
  </si>
  <si>
    <t>8  5 2  898</t>
  </si>
  <si>
    <t>ВСИЧКО ЗА ГРУПА ДРУГИ ДЕЙНОСТИ ПО ИКОНОМИКАТА:</t>
  </si>
  <si>
    <t>ВСИЧКО ЗА ФУНКЦИЯ ИКОНОМ. ДЕЙНОСТИ И УСЛУГИ</t>
  </si>
  <si>
    <t>ВСИЧКО ЗА ДЕЛЕГИРАНИ ДЪРЖАВНИ ДЕЙНОСТИ:</t>
  </si>
  <si>
    <t xml:space="preserve"> III. ТРАНСФЕРИ </t>
  </si>
  <si>
    <t>ТРАНСФЕРИ (СУБС.ВН.)М/У  БЮДЖ.СМЕТKИ (НЕТО)</t>
  </si>
  <si>
    <t xml:space="preserve"> ВСИЧКО ТРАНСФЕРИ:</t>
  </si>
  <si>
    <t>ПЪРВОНАЧ.</t>
  </si>
  <si>
    <t>БЮДЖЕТ</t>
  </si>
  <si>
    <t>УТОЧНЕН</t>
  </si>
  <si>
    <t>БЮДЖЕТ КЪМ</t>
  </si>
  <si>
    <t>31.03.2004</t>
  </si>
  <si>
    <t xml:space="preserve"> КЪМ</t>
  </si>
  <si>
    <t>ОТЧЕТ</t>
  </si>
  <si>
    <t xml:space="preserve"> - ПОЛУЧЕНИ ТРАНСФЕРИ ОТ МТСП ПО ПРОГР.ЗА ОСИГ.НА ЗАЕТ.</t>
  </si>
  <si>
    <t xml:space="preserve"> - ВЪЗСТАНОВЕНИ ТРАНСФЕРИ / СУБС./ ОТ ЦБ /-/</t>
  </si>
  <si>
    <t xml:space="preserve"> -НАЛИЧНОСТИ В ЛВ. ПО СМЕТКИ В КРАЯ НА ПЕРИОДА/-/</t>
  </si>
  <si>
    <t xml:space="preserve"> - ЗА ПЕРСОНАЛ ПО ИЗВЪНТРУДОВИ ПРАВООТНОШЕНИЯ</t>
  </si>
  <si>
    <t xml:space="preserve"> - ОБЕЗЩЕТЕНИЯ ЗА ПЕРСОНАЛА С ХАРАКТЕР НА ВЪЗНАГРАЖДЕНИЕ</t>
  </si>
  <si>
    <t xml:space="preserve"> -ДРУГИ ПЛАЩАНИЯ И ВЪЗНАГРАЖДЕНИЯ</t>
  </si>
  <si>
    <t>ЗА ДЕЛЕГИРАНИ ОТ ДЪРЖАВАТА ДЕЙНОСТИ</t>
  </si>
  <si>
    <t>О Т Ч Е Т</t>
  </si>
  <si>
    <t>ЗА КАСОВОТО ИЗПЪЛНЕНИЕ НА БЮДЖЕТА</t>
  </si>
  <si>
    <t>НА ОБЩИНА ВЕЛИКО ТЪРНОВО</t>
  </si>
  <si>
    <t>КЪМ 31.03.2004 ГОДИНА</t>
  </si>
  <si>
    <t>ПРИЛОЖЕНИЕ №1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</si>
</sst>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3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jet2004_p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85"/>
  <sheetViews>
    <sheetView tabSelected="1" workbookViewId="0" topLeftCell="A1">
      <selection activeCell="C383" sqref="C383:E386"/>
    </sheetView>
  </sheetViews>
  <sheetFormatPr defaultColWidth="9.140625" defaultRowHeight="12" customHeight="1"/>
  <cols>
    <col min="1" max="1" width="50.7109375" style="12" customWidth="1"/>
    <col min="2" max="2" width="10.140625" style="6" customWidth="1"/>
    <col min="3" max="3" width="11.140625" style="47" customWidth="1"/>
    <col min="4" max="4" width="12.57421875" style="11" customWidth="1"/>
    <col min="5" max="5" width="10.140625" style="11" customWidth="1"/>
    <col min="6" max="16384" width="9.140625" style="12" customWidth="1"/>
  </cols>
  <sheetData>
    <row r="1" spans="2:5" s="35" customFormat="1" ht="12" customHeight="1">
      <c r="B1" s="14"/>
      <c r="C1" s="47"/>
      <c r="D1" s="72" t="s">
        <v>148</v>
      </c>
      <c r="E1" s="72"/>
    </row>
    <row r="2" spans="2:5" s="35" customFormat="1" ht="12" customHeight="1">
      <c r="B2" s="14"/>
      <c r="C2" s="47"/>
      <c r="D2" s="72"/>
      <c r="E2" s="72"/>
    </row>
    <row r="3" spans="1:5" s="67" customFormat="1" ht="15">
      <c r="A3" s="68" t="s">
        <v>144</v>
      </c>
      <c r="B3" s="69"/>
      <c r="C3" s="70"/>
      <c r="D3" s="71"/>
      <c r="E3" s="71"/>
    </row>
    <row r="4" spans="1:5" s="4" customFormat="1" ht="12" customHeight="1">
      <c r="A4" s="63" t="s">
        <v>145</v>
      </c>
      <c r="B4" s="64"/>
      <c r="C4" s="65"/>
      <c r="D4" s="66"/>
      <c r="E4" s="66"/>
    </row>
    <row r="5" spans="1:5" s="4" customFormat="1" ht="12" customHeight="1">
      <c r="A5" s="63" t="s">
        <v>146</v>
      </c>
      <c r="B5" s="64"/>
      <c r="C5" s="65"/>
      <c r="D5" s="66"/>
      <c r="E5" s="66"/>
    </row>
    <row r="6" spans="1:5" s="4" customFormat="1" ht="12" customHeight="1">
      <c r="A6" s="63" t="s">
        <v>147</v>
      </c>
      <c r="B6" s="64"/>
      <c r="C6" s="65"/>
      <c r="D6" s="66"/>
      <c r="E6" s="66"/>
    </row>
    <row r="7" spans="1:5" ht="12" customHeight="1">
      <c r="A7" s="63" t="s">
        <v>143</v>
      </c>
      <c r="B7" s="60"/>
      <c r="C7" s="61"/>
      <c r="D7" s="62"/>
      <c r="E7" s="62"/>
    </row>
    <row r="8" spans="1:2" ht="12" customHeight="1">
      <c r="A8" s="13"/>
      <c r="B8" s="14"/>
    </row>
    <row r="9" spans="1:5" s="3" customFormat="1" ht="12" customHeight="1">
      <c r="A9" s="1" t="s">
        <v>0</v>
      </c>
      <c r="B9" s="1" t="s">
        <v>1</v>
      </c>
      <c r="C9" s="2" t="s">
        <v>130</v>
      </c>
      <c r="D9" s="2" t="s">
        <v>132</v>
      </c>
      <c r="E9" s="2" t="s">
        <v>136</v>
      </c>
    </row>
    <row r="10" spans="1:5" s="8" customFormat="1" ht="12.75">
      <c r="A10" s="7"/>
      <c r="B10" s="7"/>
      <c r="C10" s="7" t="s">
        <v>131</v>
      </c>
      <c r="D10" s="7" t="s">
        <v>133</v>
      </c>
      <c r="E10" s="7" t="s">
        <v>135</v>
      </c>
    </row>
    <row r="11" spans="1:5" s="8" customFormat="1" ht="12.75">
      <c r="A11" s="9"/>
      <c r="B11" s="9"/>
      <c r="C11" s="9">
        <v>2004</v>
      </c>
      <c r="D11" s="10" t="s">
        <v>134</v>
      </c>
      <c r="E11" s="10" t="s">
        <v>134</v>
      </c>
    </row>
    <row r="12" spans="1:5" s="4" customFormat="1" ht="12.75">
      <c r="A12" s="15" t="s">
        <v>2</v>
      </c>
      <c r="B12" s="16"/>
      <c r="C12" s="48"/>
      <c r="D12" s="18"/>
      <c r="E12" s="18"/>
    </row>
    <row r="13" spans="1:5" s="4" customFormat="1" ht="12.75">
      <c r="A13" s="19"/>
      <c r="B13" s="16"/>
      <c r="C13" s="48"/>
      <c r="D13" s="18"/>
      <c r="E13" s="18"/>
    </row>
    <row r="14" spans="1:5" s="4" customFormat="1" ht="12.75">
      <c r="A14" s="20" t="s">
        <v>3</v>
      </c>
      <c r="B14" s="16"/>
      <c r="C14" s="48"/>
      <c r="D14" s="18"/>
      <c r="E14" s="18"/>
    </row>
    <row r="15" spans="1:5" s="24" customFormat="1" ht="12.75">
      <c r="A15" s="20" t="s">
        <v>4</v>
      </c>
      <c r="B15" s="22">
        <v>3100</v>
      </c>
      <c r="C15" s="49">
        <f>SUM(C16)</f>
        <v>14704770</v>
      </c>
      <c r="D15" s="44">
        <f>SUM(D16)</f>
        <v>14704770</v>
      </c>
      <c r="E15" s="44">
        <f>SUM(E16)</f>
        <v>4289024</v>
      </c>
    </row>
    <row r="16" spans="1:5" s="24" customFormat="1" ht="12.75">
      <c r="A16" s="20" t="s">
        <v>5</v>
      </c>
      <c r="B16" s="22">
        <v>3110</v>
      </c>
      <c r="C16" s="49">
        <f>SUM(C17:C20)</f>
        <v>14704770</v>
      </c>
      <c r="D16" s="44">
        <f>SUM(D17:D20)</f>
        <v>14704770</v>
      </c>
      <c r="E16" s="44">
        <f>SUM(E17:E20)</f>
        <v>4289024</v>
      </c>
    </row>
    <row r="17" spans="1:5" s="4" customFormat="1" ht="12.75">
      <c r="A17" s="19" t="s">
        <v>6</v>
      </c>
      <c r="B17" s="16">
        <v>3111</v>
      </c>
      <c r="C17" s="33">
        <v>2051570</v>
      </c>
      <c r="D17" s="33">
        <v>2051570</v>
      </c>
      <c r="E17" s="45">
        <v>553924</v>
      </c>
    </row>
    <row r="18" spans="1:5" s="4" customFormat="1" ht="12.75">
      <c r="A18" s="19" t="s">
        <v>7</v>
      </c>
      <c r="B18" s="16">
        <v>3113</v>
      </c>
      <c r="C18" s="33">
        <v>193200</v>
      </c>
      <c r="D18" s="33">
        <v>193200</v>
      </c>
      <c r="E18" s="45"/>
    </row>
    <row r="19" spans="1:5" s="4" customFormat="1" ht="12.75">
      <c r="A19" s="19" t="s">
        <v>8</v>
      </c>
      <c r="B19" s="16">
        <v>3119</v>
      </c>
      <c r="C19" s="34">
        <v>12460000</v>
      </c>
      <c r="D19" s="21">
        <v>12460000</v>
      </c>
      <c r="E19" s="44">
        <v>3738000</v>
      </c>
    </row>
    <row r="20" spans="1:5" s="4" customFormat="1" ht="12.75">
      <c r="A20" s="19" t="s">
        <v>138</v>
      </c>
      <c r="B20" s="16">
        <v>3120</v>
      </c>
      <c r="C20" s="34"/>
      <c r="D20" s="21"/>
      <c r="E20" s="18">
        <v>-2900</v>
      </c>
    </row>
    <row r="21" spans="1:5" s="4" customFormat="1" ht="12.75">
      <c r="A21" s="19"/>
      <c r="B21" s="16"/>
      <c r="C21" s="48"/>
      <c r="D21" s="18"/>
      <c r="E21" s="18"/>
    </row>
    <row r="22" spans="1:5" s="24" customFormat="1" ht="12.75">
      <c r="A22" s="20" t="s">
        <v>9</v>
      </c>
      <c r="B22" s="22"/>
      <c r="C22" s="34">
        <v>14704770</v>
      </c>
      <c r="D22" s="44">
        <f>SUM(D15)</f>
        <v>14704770</v>
      </c>
      <c r="E22" s="44">
        <f>SUM(E15)</f>
        <v>4289024</v>
      </c>
    </row>
    <row r="23" spans="1:5" s="4" customFormat="1" ht="12.75">
      <c r="A23" s="19"/>
      <c r="B23" s="16"/>
      <c r="C23" s="48"/>
      <c r="D23" s="18"/>
      <c r="E23" s="18"/>
    </row>
    <row r="24" spans="1:5" s="4" customFormat="1" ht="12.75">
      <c r="A24" s="20" t="s">
        <v>127</v>
      </c>
      <c r="B24" s="16"/>
      <c r="C24" s="48"/>
      <c r="D24" s="18"/>
      <c r="E24" s="18"/>
    </row>
    <row r="25" spans="1:5" s="4" customFormat="1" ht="12.75">
      <c r="A25" s="19"/>
      <c r="B25" s="16"/>
      <c r="C25" s="48"/>
      <c r="D25" s="18"/>
      <c r="E25" s="18"/>
    </row>
    <row r="26" spans="1:5" s="24" customFormat="1" ht="12.75">
      <c r="A26" s="20" t="s">
        <v>128</v>
      </c>
      <c r="B26" s="22">
        <v>6100</v>
      </c>
      <c r="C26" s="49">
        <f>SUM(C27)</f>
        <v>103815</v>
      </c>
      <c r="D26" s="44">
        <f>SUM(D27)</f>
        <v>103815</v>
      </c>
      <c r="E26" s="44">
        <f>SUM(E27)</f>
        <v>103815</v>
      </c>
    </row>
    <row r="27" spans="1:5" s="4" customFormat="1" ht="12.75">
      <c r="A27" s="19" t="s">
        <v>137</v>
      </c>
      <c r="B27" s="16">
        <v>6105</v>
      </c>
      <c r="C27" s="48">
        <v>103815</v>
      </c>
      <c r="D27" s="17">
        <v>103815</v>
      </c>
      <c r="E27" s="17">
        <v>103815</v>
      </c>
    </row>
    <row r="28" spans="1:5" s="4" customFormat="1" ht="12.75">
      <c r="A28" s="19"/>
      <c r="B28" s="16"/>
      <c r="C28" s="48"/>
      <c r="D28" s="18"/>
      <c r="E28" s="18"/>
    </row>
    <row r="29" spans="1:5" s="24" customFormat="1" ht="12.75">
      <c r="A29" s="20" t="s">
        <v>129</v>
      </c>
      <c r="B29" s="22"/>
      <c r="C29" s="50">
        <f>SUM(C26)</f>
        <v>103815</v>
      </c>
      <c r="D29" s="23">
        <f>SUM(D26)</f>
        <v>103815</v>
      </c>
      <c r="E29" s="23">
        <f>SUM(E26)</f>
        <v>103815</v>
      </c>
    </row>
    <row r="30" spans="1:5" s="4" customFormat="1" ht="12.75">
      <c r="A30" s="19"/>
      <c r="B30" s="16"/>
      <c r="C30" s="48"/>
      <c r="D30" s="18"/>
      <c r="E30" s="18"/>
    </row>
    <row r="31" spans="1:5" s="24" customFormat="1" ht="12.75">
      <c r="A31" s="20" t="s">
        <v>10</v>
      </c>
      <c r="B31" s="22">
        <v>9500</v>
      </c>
      <c r="C31" s="49">
        <f>SUM(C32:C33)</f>
        <v>299339</v>
      </c>
      <c r="D31" s="44">
        <f>SUM(D32:D33)</f>
        <v>299339</v>
      </c>
      <c r="E31" s="44">
        <f>SUM(E32:E33)</f>
        <v>-582911</v>
      </c>
    </row>
    <row r="32" spans="1:5" s="4" customFormat="1" ht="12.75">
      <c r="A32" s="19" t="s">
        <v>11</v>
      </c>
      <c r="B32" s="16">
        <v>9501</v>
      </c>
      <c r="C32" s="33">
        <v>299339</v>
      </c>
      <c r="D32" s="46">
        <v>299339</v>
      </c>
      <c r="E32" s="18">
        <v>299339</v>
      </c>
    </row>
    <row r="33" spans="1:5" s="4" customFormat="1" ht="12.75">
      <c r="A33" s="19" t="s">
        <v>139</v>
      </c>
      <c r="B33" s="16">
        <v>9507</v>
      </c>
      <c r="C33" s="51"/>
      <c r="D33" s="25"/>
      <c r="E33" s="25">
        <v>-882250</v>
      </c>
    </row>
    <row r="34" spans="1:5" s="4" customFormat="1" ht="12.75">
      <c r="A34" s="19"/>
      <c r="B34" s="16"/>
      <c r="C34" s="51"/>
      <c r="D34" s="25"/>
      <c r="E34" s="25"/>
    </row>
    <row r="35" spans="1:5" s="24" customFormat="1" ht="12.75">
      <c r="A35" s="20" t="s">
        <v>12</v>
      </c>
      <c r="B35" s="22"/>
      <c r="C35" s="34">
        <v>299339</v>
      </c>
      <c r="D35" s="36">
        <f>SUM(D31)</f>
        <v>299339</v>
      </c>
      <c r="E35" s="36">
        <f>SUM(E31)</f>
        <v>-582911</v>
      </c>
    </row>
    <row r="36" spans="1:5" s="4" customFormat="1" ht="13.5" thickBot="1">
      <c r="A36" s="26"/>
      <c r="B36" s="5"/>
      <c r="C36" s="52"/>
      <c r="D36" s="27"/>
      <c r="E36" s="27"/>
    </row>
    <row r="37" spans="1:5" s="24" customFormat="1" ht="14.25" thickBot="1" thickTop="1">
      <c r="A37" s="28" t="s">
        <v>13</v>
      </c>
      <c r="B37" s="29"/>
      <c r="C37" s="53">
        <f>SUM(C22,C29,C35)</f>
        <v>15107924</v>
      </c>
      <c r="D37" s="30">
        <f>SUM(D22,D29,D35)</f>
        <v>15107924</v>
      </c>
      <c r="E37" s="30">
        <f>SUM(E22,E29,E35)</f>
        <v>3809928</v>
      </c>
    </row>
    <row r="38" spans="1:5" ht="12" customHeight="1" thickTop="1">
      <c r="A38" s="31"/>
      <c r="B38" s="9"/>
      <c r="C38" s="54"/>
      <c r="D38" s="32"/>
      <c r="E38" s="32"/>
    </row>
    <row r="39" spans="1:5" ht="12" customHeight="1">
      <c r="A39" s="20" t="s">
        <v>14</v>
      </c>
      <c r="B39" s="22"/>
      <c r="C39" s="34"/>
      <c r="D39" s="25"/>
      <c r="E39" s="25"/>
    </row>
    <row r="40" spans="1:5" ht="12" customHeight="1">
      <c r="A40" s="20" t="s">
        <v>15</v>
      </c>
      <c r="B40" s="22"/>
      <c r="C40" s="34"/>
      <c r="D40" s="25"/>
      <c r="E40" s="25"/>
    </row>
    <row r="41" spans="1:5" ht="12" customHeight="1">
      <c r="A41" s="20" t="s">
        <v>16</v>
      </c>
      <c r="B41" s="22"/>
      <c r="C41" s="34"/>
      <c r="D41" s="25"/>
      <c r="E41" s="25"/>
    </row>
    <row r="42" spans="1:5" ht="12" customHeight="1">
      <c r="A42" s="20"/>
      <c r="B42" s="22"/>
      <c r="C42" s="34"/>
      <c r="D42" s="25"/>
      <c r="E42" s="25"/>
    </row>
    <row r="43" spans="1:5" ht="12" customHeight="1">
      <c r="A43" s="20" t="s">
        <v>17</v>
      </c>
      <c r="B43" s="22" t="s">
        <v>18</v>
      </c>
      <c r="C43" s="34"/>
      <c r="D43" s="25"/>
      <c r="E43" s="25"/>
    </row>
    <row r="44" spans="1:5" s="35" customFormat="1" ht="12" customHeight="1">
      <c r="A44" s="20" t="s">
        <v>19</v>
      </c>
      <c r="B44" s="22">
        <v>100</v>
      </c>
      <c r="C44" s="34">
        <f>SUM(C45:C47)</f>
        <v>717088</v>
      </c>
      <c r="D44" s="34">
        <f>SUM(D45:D47)</f>
        <v>717055</v>
      </c>
      <c r="E44" s="34">
        <f>SUM(E45:E47)</f>
        <v>159230</v>
      </c>
    </row>
    <row r="45" spans="1:5" ht="12" customHeight="1">
      <c r="A45" s="19" t="s">
        <v>20</v>
      </c>
      <c r="B45" s="16">
        <v>101</v>
      </c>
      <c r="C45" s="33">
        <v>293875</v>
      </c>
      <c r="D45" s="33">
        <v>356004</v>
      </c>
      <c r="E45" s="33">
        <v>82309</v>
      </c>
    </row>
    <row r="46" spans="1:5" ht="12" customHeight="1">
      <c r="A46" s="19" t="s">
        <v>21</v>
      </c>
      <c r="B46" s="16">
        <v>102</v>
      </c>
      <c r="C46" s="33">
        <v>189201</v>
      </c>
      <c r="D46" s="33">
        <v>189201</v>
      </c>
      <c r="E46" s="33">
        <v>45800</v>
      </c>
    </row>
    <row r="47" spans="1:5" ht="12" customHeight="1">
      <c r="A47" s="19" t="s">
        <v>22</v>
      </c>
      <c r="B47" s="16">
        <v>103</v>
      </c>
      <c r="C47" s="33">
        <v>234012</v>
      </c>
      <c r="D47" s="33">
        <v>171850</v>
      </c>
      <c r="E47" s="33">
        <v>31121</v>
      </c>
    </row>
    <row r="48" spans="1:5" s="35" customFormat="1" ht="12" customHeight="1">
      <c r="A48" s="20" t="s">
        <v>23</v>
      </c>
      <c r="B48" s="22">
        <v>200</v>
      </c>
      <c r="C48" s="34">
        <f>SUM(C49:C52)</f>
        <v>66452</v>
      </c>
      <c r="D48" s="34">
        <f>SUM(D49:D52)</f>
        <v>66485</v>
      </c>
      <c r="E48" s="34">
        <f>SUM(E49:E52)</f>
        <v>8619</v>
      </c>
    </row>
    <row r="49" spans="1:5" ht="12" customHeight="1">
      <c r="A49" s="19" t="s">
        <v>24</v>
      </c>
      <c r="B49" s="16">
        <v>201</v>
      </c>
      <c r="C49" s="33">
        <v>66452</v>
      </c>
      <c r="D49" s="33">
        <v>59457</v>
      </c>
      <c r="E49" s="33">
        <v>1591</v>
      </c>
    </row>
    <row r="50" spans="1:5" ht="12" customHeight="1">
      <c r="A50" s="19" t="s">
        <v>140</v>
      </c>
      <c r="B50" s="16">
        <v>202</v>
      </c>
      <c r="C50" s="33"/>
      <c r="D50" s="33">
        <v>3572</v>
      </c>
      <c r="E50" s="33">
        <v>3572</v>
      </c>
    </row>
    <row r="51" spans="1:5" ht="12" customHeight="1">
      <c r="A51" s="19" t="s">
        <v>141</v>
      </c>
      <c r="B51" s="16">
        <v>208</v>
      </c>
      <c r="C51" s="33"/>
      <c r="D51" s="33">
        <v>2527</v>
      </c>
      <c r="E51" s="33">
        <v>2527</v>
      </c>
    </row>
    <row r="52" spans="1:5" ht="12" customHeight="1">
      <c r="A52" s="19" t="s">
        <v>142</v>
      </c>
      <c r="B52" s="16">
        <v>209</v>
      </c>
      <c r="C52" s="33"/>
      <c r="D52" s="33">
        <v>929</v>
      </c>
      <c r="E52" s="33">
        <v>929</v>
      </c>
    </row>
    <row r="53" spans="1:5" s="35" customFormat="1" ht="12" customHeight="1">
      <c r="A53" s="20" t="s">
        <v>25</v>
      </c>
      <c r="B53" s="22">
        <v>300</v>
      </c>
      <c r="C53" s="34">
        <v>213649</v>
      </c>
      <c r="D53" s="34">
        <v>213615</v>
      </c>
      <c r="E53" s="34">
        <v>52882</v>
      </c>
    </row>
    <row r="54" spans="1:5" s="35" customFormat="1" ht="12" customHeight="1">
      <c r="A54" s="20" t="s">
        <v>26</v>
      </c>
      <c r="B54" s="22">
        <v>500</v>
      </c>
      <c r="C54" s="34">
        <v>35243</v>
      </c>
      <c r="D54" s="34">
        <v>35243</v>
      </c>
      <c r="E54" s="34">
        <v>9076</v>
      </c>
    </row>
    <row r="55" spans="1:5" s="35" customFormat="1" ht="12" customHeight="1">
      <c r="A55" s="20" t="s">
        <v>27</v>
      </c>
      <c r="B55" s="22">
        <v>700</v>
      </c>
      <c r="C55" s="34">
        <v>3436</v>
      </c>
      <c r="D55" s="34">
        <v>3470</v>
      </c>
      <c r="E55" s="34">
        <v>1280</v>
      </c>
    </row>
    <row r="56" spans="1:5" s="35" customFormat="1" ht="12" customHeight="1">
      <c r="A56" s="20" t="s">
        <v>28</v>
      </c>
      <c r="B56" s="22"/>
      <c r="C56" s="34">
        <f>SUM(C44,C48,C53,C54,C55)</f>
        <v>1035868</v>
      </c>
      <c r="D56" s="34">
        <f>SUM(D44,D48,D53,D54,D55)</f>
        <v>1035868</v>
      </c>
      <c r="E56" s="34">
        <f>SUM(E44,E48,E53,E54,E55)</f>
        <v>231087</v>
      </c>
    </row>
    <row r="57" spans="1:5" ht="12" customHeight="1">
      <c r="A57" s="19"/>
      <c r="B57" s="16"/>
      <c r="C57" s="34"/>
      <c r="D57" s="25"/>
      <c r="E57" s="25"/>
    </row>
    <row r="58" spans="1:5" s="35" customFormat="1" ht="12" customHeight="1">
      <c r="A58" s="20" t="s">
        <v>29</v>
      </c>
      <c r="B58" s="22"/>
      <c r="C58" s="36">
        <f>SUM(C56)</f>
        <v>1035868</v>
      </c>
      <c r="D58" s="36">
        <f>SUM(D56)</f>
        <v>1035868</v>
      </c>
      <c r="E58" s="36">
        <f>SUM(E56)</f>
        <v>231087</v>
      </c>
    </row>
    <row r="59" spans="1:5" ht="12" customHeight="1">
      <c r="A59" s="20"/>
      <c r="B59" s="22"/>
      <c r="C59" s="34"/>
      <c r="D59" s="25"/>
      <c r="E59" s="25"/>
    </row>
    <row r="60" spans="1:5" ht="12" customHeight="1">
      <c r="A60" s="20" t="s">
        <v>30</v>
      </c>
      <c r="B60" s="22"/>
      <c r="C60" s="34"/>
      <c r="D60" s="25"/>
      <c r="E60" s="25"/>
    </row>
    <row r="61" spans="1:5" ht="12" customHeight="1">
      <c r="A61" s="20" t="s">
        <v>31</v>
      </c>
      <c r="B61" s="22" t="s">
        <v>32</v>
      </c>
      <c r="C61" s="34"/>
      <c r="D61" s="25"/>
      <c r="E61" s="25"/>
    </row>
    <row r="62" spans="1:5" ht="12" customHeight="1">
      <c r="A62" s="20" t="s">
        <v>33</v>
      </c>
      <c r="B62" s="22" t="s">
        <v>34</v>
      </c>
      <c r="C62" s="34"/>
      <c r="D62" s="25"/>
      <c r="E62" s="25"/>
    </row>
    <row r="63" spans="1:5" ht="12" customHeight="1">
      <c r="A63" s="19"/>
      <c r="B63" s="16"/>
      <c r="C63" s="34"/>
      <c r="D63" s="25"/>
      <c r="E63" s="25"/>
    </row>
    <row r="64" spans="1:5" s="35" customFormat="1" ht="12" customHeight="1">
      <c r="A64" s="20" t="s">
        <v>23</v>
      </c>
      <c r="B64" s="22">
        <v>200</v>
      </c>
      <c r="C64" s="34">
        <f>SUM(C65:C65)</f>
        <v>6400</v>
      </c>
      <c r="D64" s="34">
        <f>SUM(D65:D65)</f>
        <v>6400</v>
      </c>
      <c r="E64" s="34">
        <f>SUM(E65:E65)</f>
        <v>2695</v>
      </c>
    </row>
    <row r="65" spans="1:5" ht="12" customHeight="1">
      <c r="A65" s="19" t="s">
        <v>24</v>
      </c>
      <c r="B65" s="16">
        <v>201</v>
      </c>
      <c r="C65" s="33">
        <v>6400</v>
      </c>
      <c r="D65" s="33">
        <v>6400</v>
      </c>
      <c r="E65" s="33">
        <v>2695</v>
      </c>
    </row>
    <row r="66" spans="1:5" s="35" customFormat="1" ht="12" customHeight="1">
      <c r="A66" s="20" t="s">
        <v>25</v>
      </c>
      <c r="B66" s="22">
        <v>300</v>
      </c>
      <c r="C66" s="34">
        <v>1773</v>
      </c>
      <c r="D66" s="34">
        <v>1765</v>
      </c>
      <c r="E66" s="34">
        <v>496</v>
      </c>
    </row>
    <row r="67" spans="1:5" s="35" customFormat="1" ht="12" customHeight="1">
      <c r="A67" s="20" t="s">
        <v>26</v>
      </c>
      <c r="B67" s="22">
        <v>500</v>
      </c>
      <c r="C67" s="34">
        <v>288</v>
      </c>
      <c r="D67" s="34">
        <v>288</v>
      </c>
      <c r="E67" s="34">
        <v>106</v>
      </c>
    </row>
    <row r="68" spans="1:5" s="35" customFormat="1" ht="12" customHeight="1">
      <c r="A68" s="20" t="s">
        <v>27</v>
      </c>
      <c r="B68" s="22">
        <v>700</v>
      </c>
      <c r="C68" s="34">
        <v>0</v>
      </c>
      <c r="D68" s="34">
        <v>8</v>
      </c>
      <c r="E68" s="34">
        <v>8</v>
      </c>
    </row>
    <row r="69" spans="1:5" s="35" customFormat="1" ht="12" customHeight="1">
      <c r="A69" s="20" t="s">
        <v>35</v>
      </c>
      <c r="B69" s="22">
        <v>1000</v>
      </c>
      <c r="C69" s="34">
        <f>SUM(C70:C76)</f>
        <v>21798</v>
      </c>
      <c r="D69" s="34">
        <f>SUM(D70:D76)</f>
        <v>21798</v>
      </c>
      <c r="E69" s="34">
        <f>SUM(E70:E76)</f>
        <v>235</v>
      </c>
    </row>
    <row r="70" spans="1:5" ht="12" customHeight="1">
      <c r="A70" s="19" t="s">
        <v>36</v>
      </c>
      <c r="B70" s="16">
        <v>1013</v>
      </c>
      <c r="C70" s="33">
        <v>280</v>
      </c>
      <c r="D70" s="33">
        <v>280</v>
      </c>
      <c r="E70" s="25">
        <v>0</v>
      </c>
    </row>
    <row r="71" spans="1:5" ht="12" customHeight="1">
      <c r="A71" s="19" t="s">
        <v>37</v>
      </c>
      <c r="B71" s="16">
        <v>1015</v>
      </c>
      <c r="C71" s="33">
        <v>6462</v>
      </c>
      <c r="D71" s="33">
        <v>6462</v>
      </c>
      <c r="E71" s="25">
        <v>122</v>
      </c>
    </row>
    <row r="72" spans="1:5" ht="12" customHeight="1">
      <c r="A72" s="19" t="s">
        <v>38</v>
      </c>
      <c r="B72" s="16">
        <v>1016</v>
      </c>
      <c r="C72" s="33">
        <v>2964</v>
      </c>
      <c r="D72" s="33">
        <v>2964</v>
      </c>
      <c r="E72" s="25">
        <v>43</v>
      </c>
    </row>
    <row r="73" spans="1:5" ht="12" customHeight="1">
      <c r="A73" s="19" t="s">
        <v>39</v>
      </c>
      <c r="B73" s="16">
        <v>1030</v>
      </c>
      <c r="C73" s="33">
        <v>1500</v>
      </c>
      <c r="D73" s="33">
        <v>1500</v>
      </c>
      <c r="E73" s="25">
        <v>0</v>
      </c>
    </row>
    <row r="74" spans="1:5" ht="12" customHeight="1">
      <c r="A74" s="19" t="s">
        <v>40</v>
      </c>
      <c r="B74" s="16">
        <v>1051</v>
      </c>
      <c r="C74" s="33">
        <v>400</v>
      </c>
      <c r="D74" s="33">
        <v>400</v>
      </c>
      <c r="E74" s="25">
        <v>0</v>
      </c>
    </row>
    <row r="75" spans="1:5" ht="12" customHeight="1">
      <c r="A75" s="19" t="s">
        <v>41</v>
      </c>
      <c r="B75" s="16">
        <v>1091</v>
      </c>
      <c r="C75" s="33">
        <v>192</v>
      </c>
      <c r="D75" s="33">
        <v>192</v>
      </c>
      <c r="E75" s="25">
        <v>70</v>
      </c>
    </row>
    <row r="76" spans="1:5" ht="12" customHeight="1">
      <c r="A76" s="19" t="s">
        <v>42</v>
      </c>
      <c r="B76" s="16">
        <v>1098</v>
      </c>
      <c r="C76" s="33">
        <v>10000</v>
      </c>
      <c r="D76" s="33">
        <v>10000</v>
      </c>
      <c r="E76" s="25">
        <v>0</v>
      </c>
    </row>
    <row r="77" spans="1:5" s="35" customFormat="1" ht="12" customHeight="1">
      <c r="A77" s="20" t="s">
        <v>43</v>
      </c>
      <c r="B77" s="22">
        <v>9999</v>
      </c>
      <c r="C77" s="34">
        <v>30259</v>
      </c>
      <c r="D77" s="36">
        <f>SUM(D64,D66,D67,D68,D69)</f>
        <v>30259</v>
      </c>
      <c r="E77" s="36">
        <f>SUM(E64,E66,E67,E68,E69)</f>
        <v>3540</v>
      </c>
    </row>
    <row r="78" spans="1:5" ht="12" customHeight="1">
      <c r="A78" s="19"/>
      <c r="B78" s="16"/>
      <c r="C78" s="34"/>
      <c r="D78" s="25"/>
      <c r="E78" s="25"/>
    </row>
    <row r="79" spans="1:5" ht="12" customHeight="1">
      <c r="A79" s="20" t="s">
        <v>44</v>
      </c>
      <c r="B79" s="22" t="s">
        <v>45</v>
      </c>
      <c r="C79" s="34"/>
      <c r="D79" s="25"/>
      <c r="E79" s="25"/>
    </row>
    <row r="80" spans="1:5" ht="12" customHeight="1">
      <c r="A80" s="19"/>
      <c r="B80" s="16"/>
      <c r="C80" s="34"/>
      <c r="D80" s="25"/>
      <c r="E80" s="25"/>
    </row>
    <row r="81" spans="1:5" s="35" customFormat="1" ht="12" customHeight="1">
      <c r="A81" s="20" t="s">
        <v>23</v>
      </c>
      <c r="B81" s="22">
        <v>200</v>
      </c>
      <c r="C81" s="36">
        <f>SUM(C82:C82)</f>
        <v>11310</v>
      </c>
      <c r="D81" s="36">
        <f>SUM(D82:D82)</f>
        <v>11310</v>
      </c>
      <c r="E81" s="36">
        <f>SUM(E82:E82)</f>
        <v>1316</v>
      </c>
    </row>
    <row r="82" spans="1:5" ht="12" customHeight="1">
      <c r="A82" s="19" t="s">
        <v>24</v>
      </c>
      <c r="B82" s="16">
        <v>201</v>
      </c>
      <c r="C82" s="33">
        <v>11310</v>
      </c>
      <c r="D82" s="33">
        <v>11310</v>
      </c>
      <c r="E82" s="25">
        <v>1316</v>
      </c>
    </row>
    <row r="83" spans="1:5" s="35" customFormat="1" ht="12" customHeight="1">
      <c r="A83" s="20" t="s">
        <v>25</v>
      </c>
      <c r="B83" s="22">
        <v>300</v>
      </c>
      <c r="C83" s="34">
        <v>3150</v>
      </c>
      <c r="D83" s="34">
        <v>3146</v>
      </c>
      <c r="E83" s="36">
        <v>417</v>
      </c>
    </row>
    <row r="84" spans="1:5" s="35" customFormat="1" ht="12" customHeight="1">
      <c r="A84" s="20" t="s">
        <v>26</v>
      </c>
      <c r="B84" s="22">
        <v>500</v>
      </c>
      <c r="C84" s="34">
        <v>510</v>
      </c>
      <c r="D84" s="34">
        <v>510</v>
      </c>
      <c r="E84" s="36">
        <v>62</v>
      </c>
    </row>
    <row r="85" spans="1:5" s="35" customFormat="1" ht="12" customHeight="1">
      <c r="A85" s="20" t="s">
        <v>27</v>
      </c>
      <c r="B85" s="22">
        <v>700</v>
      </c>
      <c r="C85" s="34">
        <v>0</v>
      </c>
      <c r="D85" s="34">
        <v>4</v>
      </c>
      <c r="E85" s="36">
        <v>4</v>
      </c>
    </row>
    <row r="86" spans="1:5" s="35" customFormat="1" ht="12" customHeight="1">
      <c r="A86" s="20" t="s">
        <v>35</v>
      </c>
      <c r="B86" s="22">
        <v>1000</v>
      </c>
      <c r="C86" s="36">
        <f>SUM(C87:C92)</f>
        <v>10800</v>
      </c>
      <c r="D86" s="36">
        <f>SUM(D87:D92)</f>
        <v>10800</v>
      </c>
      <c r="E86" s="36">
        <f>SUM(E87:E92)</f>
        <v>5400</v>
      </c>
    </row>
    <row r="87" spans="1:5" ht="12" customHeight="1">
      <c r="A87" s="19" t="s">
        <v>46</v>
      </c>
      <c r="B87" s="16">
        <v>1011</v>
      </c>
      <c r="C87" s="33">
        <v>720</v>
      </c>
      <c r="D87" s="33">
        <v>720</v>
      </c>
      <c r="E87" s="25">
        <v>0</v>
      </c>
    </row>
    <row r="88" spans="1:5" ht="12" customHeight="1">
      <c r="A88" s="19" t="s">
        <v>36</v>
      </c>
      <c r="B88" s="16">
        <v>1013</v>
      </c>
      <c r="C88" s="33">
        <v>400</v>
      </c>
      <c r="D88" s="33">
        <v>400</v>
      </c>
      <c r="E88" s="25">
        <v>0</v>
      </c>
    </row>
    <row r="89" spans="1:5" ht="12" customHeight="1">
      <c r="A89" s="19" t="s">
        <v>37</v>
      </c>
      <c r="B89" s="16">
        <v>1015</v>
      </c>
      <c r="C89" s="33">
        <v>500</v>
      </c>
      <c r="D89" s="33">
        <v>500</v>
      </c>
      <c r="E89" s="25">
        <v>0</v>
      </c>
    </row>
    <row r="90" spans="1:5" ht="12" customHeight="1">
      <c r="A90" s="19" t="s">
        <v>39</v>
      </c>
      <c r="B90" s="16">
        <v>1030</v>
      </c>
      <c r="C90" s="33">
        <v>500</v>
      </c>
      <c r="D90" s="33">
        <v>500</v>
      </c>
      <c r="E90" s="25">
        <v>0</v>
      </c>
    </row>
    <row r="91" spans="1:5" ht="12" customHeight="1">
      <c r="A91" s="19" t="s">
        <v>40</v>
      </c>
      <c r="B91" s="16">
        <v>1051</v>
      </c>
      <c r="C91" s="33">
        <v>250</v>
      </c>
      <c r="D91" s="33">
        <v>250</v>
      </c>
      <c r="E91" s="25">
        <v>0</v>
      </c>
    </row>
    <row r="92" spans="1:5" ht="12" customHeight="1">
      <c r="A92" s="19" t="s">
        <v>42</v>
      </c>
      <c r="B92" s="16">
        <v>1098</v>
      </c>
      <c r="C92" s="33">
        <v>8430</v>
      </c>
      <c r="D92" s="33">
        <v>8430</v>
      </c>
      <c r="E92" s="25">
        <v>5400</v>
      </c>
    </row>
    <row r="93" spans="1:5" s="35" customFormat="1" ht="12" customHeight="1">
      <c r="A93" s="20" t="s">
        <v>43</v>
      </c>
      <c r="B93" s="22">
        <v>9999</v>
      </c>
      <c r="C93" s="36">
        <f>SUM(C81,C83,C84,C85,C86)</f>
        <v>25770</v>
      </c>
      <c r="D93" s="36">
        <f>SUM(D81,D83,D84,D85,D86)</f>
        <v>25770</v>
      </c>
      <c r="E93" s="36">
        <f>SUM(E81,E83,E84,E85,E86)</f>
        <v>7199</v>
      </c>
    </row>
    <row r="94" spans="1:5" ht="12" customHeight="1">
      <c r="A94" s="19"/>
      <c r="B94" s="16"/>
      <c r="C94" s="34"/>
      <c r="D94" s="25"/>
      <c r="E94" s="25"/>
    </row>
    <row r="95" spans="1:5" s="35" customFormat="1" ht="12" customHeight="1">
      <c r="A95" s="20" t="s">
        <v>47</v>
      </c>
      <c r="B95" s="22"/>
      <c r="C95" s="36">
        <f>SUM(C77,C93)</f>
        <v>56029</v>
      </c>
      <c r="D95" s="36">
        <f>SUM(D77,D93)</f>
        <v>56029</v>
      </c>
      <c r="E95" s="36">
        <f>SUM(E77,E93)</f>
        <v>10739</v>
      </c>
    </row>
    <row r="96" spans="1:5" ht="12" customHeight="1">
      <c r="A96" s="19"/>
      <c r="B96" s="16"/>
      <c r="C96" s="34"/>
      <c r="D96" s="25"/>
      <c r="E96" s="25"/>
    </row>
    <row r="97" spans="1:5" ht="12" customHeight="1">
      <c r="A97" s="20" t="s">
        <v>48</v>
      </c>
      <c r="B97" s="22"/>
      <c r="C97" s="34"/>
      <c r="D97" s="25"/>
      <c r="E97" s="25"/>
    </row>
    <row r="98" spans="1:5" ht="12" customHeight="1">
      <c r="A98" s="20" t="s">
        <v>49</v>
      </c>
      <c r="B98" s="22" t="s">
        <v>50</v>
      </c>
      <c r="C98" s="34"/>
      <c r="D98" s="25"/>
      <c r="E98" s="25"/>
    </row>
    <row r="99" spans="1:5" ht="12" customHeight="1">
      <c r="A99" s="19" t="s">
        <v>35</v>
      </c>
      <c r="B99" s="16">
        <v>1000</v>
      </c>
      <c r="C99" s="25">
        <f>SUM(C100:C100)</f>
        <v>34144</v>
      </c>
      <c r="D99" s="25">
        <f>SUM(D100:D100)</f>
        <v>34144</v>
      </c>
      <c r="E99" s="25">
        <f>SUM(E100:E100)</f>
        <v>2118</v>
      </c>
    </row>
    <row r="100" spans="1:5" ht="12" customHeight="1">
      <c r="A100" s="19" t="s">
        <v>42</v>
      </c>
      <c r="B100" s="16">
        <v>1098</v>
      </c>
      <c r="C100" s="34">
        <v>34144</v>
      </c>
      <c r="D100" s="34">
        <v>34144</v>
      </c>
      <c r="E100" s="25">
        <v>2118</v>
      </c>
    </row>
    <row r="101" spans="1:5" s="35" customFormat="1" ht="12" customHeight="1">
      <c r="A101" s="20" t="s">
        <v>43</v>
      </c>
      <c r="B101" s="22">
        <v>9999</v>
      </c>
      <c r="C101" s="36">
        <f>SUM(C99)</f>
        <v>34144</v>
      </c>
      <c r="D101" s="36">
        <f>SUM(D99)</f>
        <v>34144</v>
      </c>
      <c r="E101" s="36">
        <f>SUM(E99)</f>
        <v>2118</v>
      </c>
    </row>
    <row r="102" spans="1:5" s="35" customFormat="1" ht="12" customHeight="1">
      <c r="A102" s="20" t="s">
        <v>51</v>
      </c>
      <c r="B102" s="22"/>
      <c r="C102" s="36">
        <f>SUM(C101)</f>
        <v>34144</v>
      </c>
      <c r="D102" s="36">
        <f>SUM(D101)</f>
        <v>34144</v>
      </c>
      <c r="E102" s="36">
        <f>SUM(E101)</f>
        <v>2118</v>
      </c>
    </row>
    <row r="103" spans="1:5" s="35" customFormat="1" ht="12" customHeight="1">
      <c r="A103" s="20"/>
      <c r="B103" s="22"/>
      <c r="C103" s="34"/>
      <c r="D103" s="36"/>
      <c r="E103" s="36"/>
    </row>
    <row r="104" spans="1:5" ht="12" customHeight="1">
      <c r="A104" s="20" t="s">
        <v>52</v>
      </c>
      <c r="B104" s="22"/>
      <c r="C104" s="36">
        <f>SUM(C95,C102)</f>
        <v>90173</v>
      </c>
      <c r="D104" s="36">
        <f>SUM(D95,D102)</f>
        <v>90173</v>
      </c>
      <c r="E104" s="36">
        <f>SUM(E95,E102)</f>
        <v>12857</v>
      </c>
    </row>
    <row r="105" spans="1:5" ht="12" customHeight="1">
      <c r="A105" s="20"/>
      <c r="B105" s="22"/>
      <c r="C105" s="34"/>
      <c r="D105" s="25"/>
      <c r="E105" s="25"/>
    </row>
    <row r="106" spans="1:5" ht="12" customHeight="1">
      <c r="A106" s="20" t="s">
        <v>53</v>
      </c>
      <c r="B106" s="22"/>
      <c r="C106" s="34"/>
      <c r="D106" s="25"/>
      <c r="E106" s="25"/>
    </row>
    <row r="107" spans="1:5" ht="12" customHeight="1">
      <c r="A107" s="20" t="s">
        <v>54</v>
      </c>
      <c r="B107" s="22" t="s">
        <v>55</v>
      </c>
      <c r="C107" s="34"/>
      <c r="D107" s="25"/>
      <c r="E107" s="25"/>
    </row>
    <row r="108" spans="1:5" s="35" customFormat="1" ht="12.75" customHeight="1">
      <c r="A108" s="20" t="s">
        <v>19</v>
      </c>
      <c r="B108" s="22">
        <v>100</v>
      </c>
      <c r="C108" s="34">
        <f>SUM(C109:C109)</f>
        <v>952134</v>
      </c>
      <c r="D108" s="34">
        <f>SUM(D109:D109)</f>
        <v>912372</v>
      </c>
      <c r="E108" s="34">
        <f>SUM(E109:E109)</f>
        <v>222325</v>
      </c>
    </row>
    <row r="109" spans="1:5" ht="12" customHeight="1">
      <c r="A109" s="19" t="s">
        <v>20</v>
      </c>
      <c r="B109" s="16">
        <v>101</v>
      </c>
      <c r="C109" s="33">
        <v>952134</v>
      </c>
      <c r="D109" s="33">
        <v>912372</v>
      </c>
      <c r="E109" s="33">
        <v>222325</v>
      </c>
    </row>
    <row r="110" spans="1:5" s="35" customFormat="1" ht="12" customHeight="1">
      <c r="A110" s="20" t="s">
        <v>23</v>
      </c>
      <c r="B110" s="22">
        <v>200</v>
      </c>
      <c r="C110" s="34">
        <f>SUM(C111:C112)</f>
        <v>54800</v>
      </c>
      <c r="D110" s="34">
        <f>SUM(D111:D112)</f>
        <v>54800</v>
      </c>
      <c r="E110" s="34">
        <f>SUM(E111:E112)</f>
        <v>8692</v>
      </c>
    </row>
    <row r="111" spans="1:5" ht="12" customHeight="1">
      <c r="A111" s="19" t="s">
        <v>56</v>
      </c>
      <c r="B111" s="16">
        <v>208</v>
      </c>
      <c r="C111" s="33">
        <v>17745</v>
      </c>
      <c r="D111" s="33">
        <v>17745</v>
      </c>
      <c r="E111" s="33">
        <v>7198</v>
      </c>
    </row>
    <row r="112" spans="1:5" ht="12" customHeight="1">
      <c r="A112" s="19" t="s">
        <v>57</v>
      </c>
      <c r="B112" s="16">
        <v>209</v>
      </c>
      <c r="C112" s="33">
        <v>37055</v>
      </c>
      <c r="D112" s="33">
        <v>37055</v>
      </c>
      <c r="E112" s="33">
        <v>1494</v>
      </c>
    </row>
    <row r="113" spans="1:5" s="35" customFormat="1" ht="12" customHeight="1">
      <c r="A113" s="20" t="s">
        <v>25</v>
      </c>
      <c r="B113" s="22">
        <v>300</v>
      </c>
      <c r="C113" s="34">
        <v>280724</v>
      </c>
      <c r="D113" s="34">
        <v>270028</v>
      </c>
      <c r="E113" s="34">
        <v>62355</v>
      </c>
    </row>
    <row r="114" spans="1:5" s="35" customFormat="1" ht="12" customHeight="1">
      <c r="A114" s="20" t="s">
        <v>58</v>
      </c>
      <c r="B114" s="22">
        <v>400</v>
      </c>
      <c r="C114" s="34">
        <v>28557</v>
      </c>
      <c r="D114" s="34">
        <v>27085</v>
      </c>
      <c r="E114" s="34">
        <v>6493</v>
      </c>
    </row>
    <row r="115" spans="1:5" s="35" customFormat="1" ht="12" customHeight="1">
      <c r="A115" s="20" t="s">
        <v>26</v>
      </c>
      <c r="B115" s="22">
        <v>500</v>
      </c>
      <c r="C115" s="34">
        <v>45335</v>
      </c>
      <c r="D115" s="34">
        <v>43546</v>
      </c>
      <c r="E115" s="34">
        <v>10983</v>
      </c>
    </row>
    <row r="116" spans="1:5" s="35" customFormat="1" ht="12" customHeight="1">
      <c r="A116" s="20" t="s">
        <v>27</v>
      </c>
      <c r="B116" s="22">
        <v>700</v>
      </c>
      <c r="C116" s="34">
        <v>7617</v>
      </c>
      <c r="D116" s="34">
        <v>7299</v>
      </c>
      <c r="E116" s="34">
        <v>1741</v>
      </c>
    </row>
    <row r="117" spans="1:5" s="35" customFormat="1" ht="12" customHeight="1">
      <c r="A117" s="20" t="s">
        <v>28</v>
      </c>
      <c r="B117" s="22">
        <v>9999</v>
      </c>
      <c r="C117" s="34">
        <f>SUM(C108,C110,C113:C116)</f>
        <v>1369167</v>
      </c>
      <c r="D117" s="34">
        <f>SUM(D108,D110,D113:D116)</f>
        <v>1315130</v>
      </c>
      <c r="E117" s="34">
        <f>SUM(E108,E110,E113:E116)</f>
        <v>312589</v>
      </c>
    </row>
    <row r="118" spans="1:5" ht="12" customHeight="1">
      <c r="A118" s="20"/>
      <c r="B118" s="22"/>
      <c r="C118" s="34"/>
      <c r="D118" s="25"/>
      <c r="E118" s="25"/>
    </row>
    <row r="119" spans="1:5" ht="12" customHeight="1">
      <c r="A119" s="20" t="s">
        <v>59</v>
      </c>
      <c r="B119" s="22" t="s">
        <v>60</v>
      </c>
      <c r="C119" s="34"/>
      <c r="D119" s="25"/>
      <c r="E119" s="25"/>
    </row>
    <row r="120" spans="1:5" s="35" customFormat="1" ht="12" customHeight="1">
      <c r="A120" s="20" t="s">
        <v>19</v>
      </c>
      <c r="B120" s="22">
        <v>100</v>
      </c>
      <c r="C120" s="34">
        <f>SUM(C121:C121)</f>
        <v>53057</v>
      </c>
      <c r="D120" s="34">
        <f>SUM(D121:D121)</f>
        <v>53057</v>
      </c>
      <c r="E120" s="34">
        <f>SUM(E121:E121)</f>
        <v>12313</v>
      </c>
    </row>
    <row r="121" spans="1:5" ht="12" customHeight="1">
      <c r="A121" s="19" t="s">
        <v>20</v>
      </c>
      <c r="B121" s="16">
        <v>101</v>
      </c>
      <c r="C121" s="33">
        <v>53057</v>
      </c>
      <c r="D121" s="33">
        <v>53057</v>
      </c>
      <c r="E121" s="33">
        <v>12313</v>
      </c>
    </row>
    <row r="122" spans="1:5" s="35" customFormat="1" ht="12" customHeight="1">
      <c r="A122" s="20" t="s">
        <v>25</v>
      </c>
      <c r="B122" s="22">
        <v>300</v>
      </c>
      <c r="C122" s="34">
        <v>14273</v>
      </c>
      <c r="D122" s="34">
        <v>14273</v>
      </c>
      <c r="E122" s="34">
        <v>3360</v>
      </c>
    </row>
    <row r="123" spans="1:5" s="35" customFormat="1" ht="12" customHeight="1">
      <c r="A123" s="20" t="s">
        <v>58</v>
      </c>
      <c r="B123" s="22">
        <v>400</v>
      </c>
      <c r="C123" s="34">
        <v>2281</v>
      </c>
      <c r="D123" s="34">
        <v>2281</v>
      </c>
      <c r="E123" s="34">
        <v>511</v>
      </c>
    </row>
    <row r="124" spans="1:5" s="35" customFormat="1" ht="12" customHeight="1">
      <c r="A124" s="20" t="s">
        <v>26</v>
      </c>
      <c r="B124" s="22">
        <v>500</v>
      </c>
      <c r="C124" s="34">
        <v>2388</v>
      </c>
      <c r="D124" s="34">
        <v>2388</v>
      </c>
      <c r="E124" s="34">
        <v>613</v>
      </c>
    </row>
    <row r="125" spans="1:5" s="35" customFormat="1" ht="12" customHeight="1">
      <c r="A125" s="20" t="s">
        <v>27</v>
      </c>
      <c r="B125" s="22">
        <v>700</v>
      </c>
      <c r="C125" s="34">
        <v>424</v>
      </c>
      <c r="D125" s="34">
        <v>424</v>
      </c>
      <c r="E125" s="34">
        <v>157</v>
      </c>
    </row>
    <row r="126" spans="1:5" s="40" customFormat="1" ht="12" customHeight="1">
      <c r="A126" s="20" t="s">
        <v>35</v>
      </c>
      <c r="B126" s="22">
        <v>1000</v>
      </c>
      <c r="C126" s="39">
        <f>SUM(C127:C131)</f>
        <v>89852</v>
      </c>
      <c r="D126" s="39">
        <f>SUM(D127:D131)</f>
        <v>89852</v>
      </c>
      <c r="E126" s="39">
        <f>SUM(E127:E131)</f>
        <v>361</v>
      </c>
    </row>
    <row r="127" spans="1:5" s="38" customFormat="1" ht="12" customHeight="1">
      <c r="A127" s="19" t="s">
        <v>36</v>
      </c>
      <c r="B127" s="16">
        <v>1013</v>
      </c>
      <c r="C127" s="51">
        <v>1560</v>
      </c>
      <c r="D127" s="51">
        <v>1560</v>
      </c>
      <c r="E127" s="37">
        <v>0</v>
      </c>
    </row>
    <row r="128" spans="1:5" s="38" customFormat="1" ht="12" customHeight="1">
      <c r="A128" s="19" t="s">
        <v>61</v>
      </c>
      <c r="B128" s="16">
        <v>1014</v>
      </c>
      <c r="C128" s="51">
        <v>23353</v>
      </c>
      <c r="D128" s="51">
        <v>23353</v>
      </c>
      <c r="E128" s="37">
        <v>0</v>
      </c>
    </row>
    <row r="129" spans="1:5" s="38" customFormat="1" ht="12" customHeight="1">
      <c r="A129" s="19" t="s">
        <v>62</v>
      </c>
      <c r="B129" s="16">
        <v>1020</v>
      </c>
      <c r="C129" s="51">
        <v>300</v>
      </c>
      <c r="D129" s="51">
        <v>300</v>
      </c>
      <c r="E129" s="37">
        <v>0</v>
      </c>
    </row>
    <row r="130" spans="1:5" s="38" customFormat="1" ht="12" customHeight="1">
      <c r="A130" s="19" t="s">
        <v>63</v>
      </c>
      <c r="B130" s="16">
        <v>1091</v>
      </c>
      <c r="C130" s="51">
        <v>1592</v>
      </c>
      <c r="D130" s="51">
        <v>1592</v>
      </c>
      <c r="E130" s="37">
        <v>361</v>
      </c>
    </row>
    <row r="131" spans="1:5" s="38" customFormat="1" ht="12" customHeight="1">
      <c r="A131" s="19" t="s">
        <v>42</v>
      </c>
      <c r="B131" s="16">
        <v>1098</v>
      </c>
      <c r="C131" s="51">
        <v>63047</v>
      </c>
      <c r="D131" s="51">
        <v>63047</v>
      </c>
      <c r="E131" s="37">
        <v>0</v>
      </c>
    </row>
    <row r="132" spans="1:5" s="35" customFormat="1" ht="12" customHeight="1">
      <c r="A132" s="20" t="s">
        <v>28</v>
      </c>
      <c r="B132" s="22">
        <v>9999</v>
      </c>
      <c r="C132" s="34">
        <f>SUM(C120,C122:C125,C126)</f>
        <v>162275</v>
      </c>
      <c r="D132" s="34">
        <f>SUM(D120,D122:D125,D126)</f>
        <v>162275</v>
      </c>
      <c r="E132" s="34">
        <f>SUM(E120,E122:E125,E126)</f>
        <v>17315</v>
      </c>
    </row>
    <row r="133" spans="1:5" ht="12" customHeight="1">
      <c r="A133" s="20"/>
      <c r="B133" s="22"/>
      <c r="C133" s="34"/>
      <c r="D133" s="25"/>
      <c r="E133" s="25"/>
    </row>
    <row r="134" spans="1:5" ht="12" customHeight="1">
      <c r="A134" s="20" t="s">
        <v>64</v>
      </c>
      <c r="B134" s="22" t="s">
        <v>65</v>
      </c>
      <c r="C134" s="34"/>
      <c r="D134" s="25"/>
      <c r="E134" s="25"/>
    </row>
    <row r="135" spans="1:5" s="35" customFormat="1" ht="12" customHeight="1">
      <c r="A135" s="20" t="s">
        <v>19</v>
      </c>
      <c r="B135" s="22">
        <v>100</v>
      </c>
      <c r="C135" s="34">
        <f>SUM(C136:C136)</f>
        <v>3301477</v>
      </c>
      <c r="D135" s="34">
        <f>SUM(D136:D136)</f>
        <v>3301477</v>
      </c>
      <c r="E135" s="34">
        <f>SUM(E136:E136)</f>
        <v>836891</v>
      </c>
    </row>
    <row r="136" spans="1:5" ht="12" customHeight="1">
      <c r="A136" s="19" t="s">
        <v>20</v>
      </c>
      <c r="B136" s="16">
        <v>101</v>
      </c>
      <c r="C136" s="33">
        <v>3301477</v>
      </c>
      <c r="D136" s="33">
        <v>3301477</v>
      </c>
      <c r="E136" s="33">
        <v>836891</v>
      </c>
    </row>
    <row r="137" spans="1:5" s="35" customFormat="1" ht="12" customHeight="1">
      <c r="A137" s="20" t="s">
        <v>23</v>
      </c>
      <c r="B137" s="22">
        <v>200</v>
      </c>
      <c r="C137" s="34">
        <f>SUM(C138:C139)</f>
        <v>197084</v>
      </c>
      <c r="D137" s="34">
        <f>SUM(D138:D139)</f>
        <v>197084</v>
      </c>
      <c r="E137" s="34">
        <f>SUM(E138:E139)</f>
        <v>2375</v>
      </c>
    </row>
    <row r="138" spans="1:5" ht="12" customHeight="1">
      <c r="A138" s="19" t="s">
        <v>56</v>
      </c>
      <c r="B138" s="16">
        <v>208</v>
      </c>
      <c r="C138" s="33">
        <v>110480</v>
      </c>
      <c r="D138" s="33">
        <v>110480</v>
      </c>
      <c r="E138" s="33">
        <v>1422</v>
      </c>
    </row>
    <row r="139" spans="1:5" ht="12" customHeight="1">
      <c r="A139" s="19" t="s">
        <v>57</v>
      </c>
      <c r="B139" s="16">
        <v>209</v>
      </c>
      <c r="C139" s="33">
        <v>86604</v>
      </c>
      <c r="D139" s="33">
        <v>86604</v>
      </c>
      <c r="E139" s="33">
        <v>953</v>
      </c>
    </row>
    <row r="140" spans="1:5" s="35" customFormat="1" ht="12" customHeight="1">
      <c r="A140" s="20" t="s">
        <v>25</v>
      </c>
      <c r="B140" s="22">
        <v>300</v>
      </c>
      <c r="C140" s="34">
        <v>973488</v>
      </c>
      <c r="D140" s="34">
        <v>973488</v>
      </c>
      <c r="E140" s="34">
        <v>230455</v>
      </c>
    </row>
    <row r="141" spans="1:5" s="35" customFormat="1" ht="12" customHeight="1">
      <c r="A141" s="20" t="s">
        <v>58</v>
      </c>
      <c r="B141" s="22">
        <v>400</v>
      </c>
      <c r="C141" s="34">
        <v>125693</v>
      </c>
      <c r="D141" s="34">
        <v>125693</v>
      </c>
      <c r="E141" s="34">
        <v>29839</v>
      </c>
    </row>
    <row r="142" spans="1:5" s="35" customFormat="1" ht="12" customHeight="1">
      <c r="A142" s="20" t="s">
        <v>26</v>
      </c>
      <c r="B142" s="22">
        <v>500</v>
      </c>
      <c r="C142" s="34">
        <v>157207</v>
      </c>
      <c r="D142" s="34">
        <v>157207</v>
      </c>
      <c r="E142" s="34">
        <v>39562</v>
      </c>
    </row>
    <row r="143" spans="1:5" s="35" customFormat="1" ht="12" customHeight="1">
      <c r="A143" s="20" t="s">
        <v>27</v>
      </c>
      <c r="B143" s="22">
        <v>700</v>
      </c>
      <c r="C143" s="34">
        <v>26411</v>
      </c>
      <c r="D143" s="34">
        <v>26411</v>
      </c>
      <c r="E143" s="34">
        <v>7558</v>
      </c>
    </row>
    <row r="144" spans="1:5" s="40" customFormat="1" ht="12" customHeight="1">
      <c r="A144" s="20" t="s">
        <v>35</v>
      </c>
      <c r="B144" s="22">
        <v>1000</v>
      </c>
      <c r="C144" s="39">
        <f>SUM(C145:C155)</f>
        <v>1268060</v>
      </c>
      <c r="D144" s="39">
        <f>SUM(D145:D155)</f>
        <v>1268060</v>
      </c>
      <c r="E144" s="39">
        <f>SUM(E145:E155)</f>
        <v>548290</v>
      </c>
    </row>
    <row r="145" spans="1:5" s="38" customFormat="1" ht="12" customHeight="1">
      <c r="A145" s="19" t="s">
        <v>66</v>
      </c>
      <c r="B145" s="16">
        <v>1012</v>
      </c>
      <c r="C145" s="51">
        <v>4500</v>
      </c>
      <c r="D145" s="51">
        <v>4500</v>
      </c>
      <c r="E145" s="37">
        <v>130</v>
      </c>
    </row>
    <row r="146" spans="1:5" s="38" customFormat="1" ht="12" customHeight="1">
      <c r="A146" s="19" t="s">
        <v>36</v>
      </c>
      <c r="B146" s="16">
        <v>1013</v>
      </c>
      <c r="C146" s="51">
        <v>112440</v>
      </c>
      <c r="D146" s="51">
        <v>112440</v>
      </c>
      <c r="E146" s="37">
        <v>0</v>
      </c>
    </row>
    <row r="147" spans="1:5" s="38" customFormat="1" ht="12" customHeight="1">
      <c r="A147" s="19" t="s">
        <v>61</v>
      </c>
      <c r="B147" s="16">
        <v>1014</v>
      </c>
      <c r="C147" s="51">
        <v>18038</v>
      </c>
      <c r="D147" s="51">
        <v>18038</v>
      </c>
      <c r="E147" s="37">
        <v>779</v>
      </c>
    </row>
    <row r="148" spans="1:5" s="38" customFormat="1" ht="12" customHeight="1">
      <c r="A148" s="19" t="s">
        <v>37</v>
      </c>
      <c r="B148" s="16">
        <v>1015</v>
      </c>
      <c r="C148" s="51">
        <v>9500</v>
      </c>
      <c r="D148" s="51">
        <v>9500</v>
      </c>
      <c r="E148" s="37">
        <v>6999</v>
      </c>
    </row>
    <row r="149" spans="1:5" s="38" customFormat="1" ht="12" customHeight="1">
      <c r="A149" s="19" t="s">
        <v>38</v>
      </c>
      <c r="B149" s="16">
        <v>1016</v>
      </c>
      <c r="C149" s="51">
        <v>823815</v>
      </c>
      <c r="D149" s="51">
        <v>823815</v>
      </c>
      <c r="E149" s="37">
        <v>484751</v>
      </c>
    </row>
    <row r="150" spans="1:5" s="38" customFormat="1" ht="12" customHeight="1">
      <c r="A150" s="19" t="s">
        <v>62</v>
      </c>
      <c r="B150" s="16">
        <v>1020</v>
      </c>
      <c r="C150" s="51">
        <v>53420</v>
      </c>
      <c r="D150" s="51">
        <v>53420</v>
      </c>
      <c r="E150" s="37">
        <v>17897</v>
      </c>
    </row>
    <row r="151" spans="1:5" s="38" customFormat="1" ht="12" customHeight="1">
      <c r="A151" s="19" t="s">
        <v>39</v>
      </c>
      <c r="B151" s="16">
        <v>1030</v>
      </c>
      <c r="C151" s="51">
        <v>43500</v>
      </c>
      <c r="D151" s="51">
        <v>43500</v>
      </c>
      <c r="E151" s="37">
        <v>805</v>
      </c>
    </row>
    <row r="152" spans="1:5" s="38" customFormat="1" ht="12" customHeight="1">
      <c r="A152" s="19" t="s">
        <v>40</v>
      </c>
      <c r="B152" s="16">
        <v>1051</v>
      </c>
      <c r="C152" s="51">
        <v>5750</v>
      </c>
      <c r="D152" s="51">
        <v>5750</v>
      </c>
      <c r="E152" s="37">
        <v>327</v>
      </c>
    </row>
    <row r="153" spans="1:5" s="38" customFormat="1" ht="12" customHeight="1">
      <c r="A153" s="19" t="s">
        <v>67</v>
      </c>
      <c r="B153" s="16">
        <v>1062</v>
      </c>
      <c r="C153" s="51">
        <v>25803</v>
      </c>
      <c r="D153" s="51">
        <v>25803</v>
      </c>
      <c r="E153" s="37">
        <v>0</v>
      </c>
    </row>
    <row r="154" spans="1:5" s="38" customFormat="1" ht="12" customHeight="1">
      <c r="A154" s="19" t="s">
        <v>63</v>
      </c>
      <c r="B154" s="16">
        <v>1091</v>
      </c>
      <c r="C154" s="51">
        <v>99044</v>
      </c>
      <c r="D154" s="51">
        <v>99044</v>
      </c>
      <c r="E154" s="37">
        <v>24745</v>
      </c>
    </row>
    <row r="155" spans="1:5" s="38" customFormat="1" ht="12" customHeight="1">
      <c r="A155" s="19" t="s">
        <v>42</v>
      </c>
      <c r="B155" s="16">
        <v>1098</v>
      </c>
      <c r="C155" s="51">
        <v>72250</v>
      </c>
      <c r="D155" s="51">
        <v>72250</v>
      </c>
      <c r="E155" s="37">
        <v>11857</v>
      </c>
    </row>
    <row r="156" spans="1:5" s="40" customFormat="1" ht="12" customHeight="1">
      <c r="A156" s="20" t="s">
        <v>68</v>
      </c>
      <c r="B156" s="22">
        <v>4000</v>
      </c>
      <c r="C156" s="55">
        <v>200257</v>
      </c>
      <c r="D156" s="55">
        <v>200257</v>
      </c>
      <c r="E156" s="39">
        <v>60762</v>
      </c>
    </row>
    <row r="157" spans="1:5" s="35" customFormat="1" ht="12" customHeight="1">
      <c r="A157" s="20" t="s">
        <v>28</v>
      </c>
      <c r="B157" s="22">
        <v>9999</v>
      </c>
      <c r="C157" s="34">
        <f>SUM(C135,C137,C140:C144,C156)</f>
        <v>6249677</v>
      </c>
      <c r="D157" s="34">
        <f>SUM(D135,D137,D140:D144,D156)</f>
        <v>6249677</v>
      </c>
      <c r="E157" s="34">
        <f>SUM(E135,E137,E140:E144,E156)</f>
        <v>1755732</v>
      </c>
    </row>
    <row r="158" spans="1:5" ht="12" customHeight="1">
      <c r="A158" s="20"/>
      <c r="B158" s="22"/>
      <c r="C158" s="34"/>
      <c r="D158" s="25"/>
      <c r="E158" s="25"/>
    </row>
    <row r="159" spans="1:5" s="35" customFormat="1" ht="12" customHeight="1">
      <c r="A159" s="20" t="s">
        <v>69</v>
      </c>
      <c r="B159" s="22">
        <v>5100</v>
      </c>
      <c r="C159" s="55">
        <v>33200</v>
      </c>
      <c r="D159" s="55">
        <v>33200</v>
      </c>
      <c r="E159" s="36">
        <v>0</v>
      </c>
    </row>
    <row r="160" spans="1:5" s="35" customFormat="1" ht="12" customHeight="1">
      <c r="A160" s="20" t="s">
        <v>70</v>
      </c>
      <c r="B160" s="22">
        <v>5200</v>
      </c>
      <c r="C160" s="55">
        <v>85000</v>
      </c>
      <c r="D160" s="55">
        <v>85000</v>
      </c>
      <c r="E160" s="36">
        <v>0</v>
      </c>
    </row>
    <row r="161" spans="1:5" s="35" customFormat="1" ht="12" customHeight="1">
      <c r="A161" s="20" t="s">
        <v>71</v>
      </c>
      <c r="B161" s="22"/>
      <c r="C161" s="36">
        <f>SUM(C159:C160)</f>
        <v>118200</v>
      </c>
      <c r="D161" s="36">
        <f>SUM(D159:D160)</f>
        <v>118200</v>
      </c>
      <c r="E161" s="36">
        <f>SUM(E159:E160)</f>
        <v>0</v>
      </c>
    </row>
    <row r="162" spans="1:5" s="35" customFormat="1" ht="12" customHeight="1">
      <c r="A162" s="20" t="s">
        <v>72</v>
      </c>
      <c r="B162" s="22">
        <v>9999</v>
      </c>
      <c r="C162" s="34">
        <f>SUM(C157,C161)</f>
        <v>6367877</v>
      </c>
      <c r="D162" s="34">
        <f>SUM(D157,D161)</f>
        <v>6367877</v>
      </c>
      <c r="E162" s="34">
        <f>SUM(E157,E161)</f>
        <v>1755732</v>
      </c>
    </row>
    <row r="163" spans="1:5" ht="12" customHeight="1">
      <c r="A163" s="20"/>
      <c r="B163" s="22"/>
      <c r="C163" s="34"/>
      <c r="D163" s="25"/>
      <c r="E163" s="25"/>
    </row>
    <row r="164" spans="1:5" ht="12" customHeight="1">
      <c r="A164" s="20" t="s">
        <v>73</v>
      </c>
      <c r="B164" s="22" t="s">
        <v>74</v>
      </c>
      <c r="C164" s="34"/>
      <c r="D164" s="25"/>
      <c r="E164" s="25"/>
    </row>
    <row r="165" spans="1:5" s="35" customFormat="1" ht="12" customHeight="1">
      <c r="A165" s="20" t="s">
        <v>19</v>
      </c>
      <c r="B165" s="22">
        <v>100</v>
      </c>
      <c r="C165" s="34">
        <f>SUM(C166:C166)</f>
        <v>74071</v>
      </c>
      <c r="D165" s="34">
        <f>SUM(D166:D166)</f>
        <v>113833</v>
      </c>
      <c r="E165" s="34">
        <f>SUM(E166:E166)</f>
        <v>16442</v>
      </c>
    </row>
    <row r="166" spans="1:5" ht="12" customHeight="1">
      <c r="A166" s="19" t="s">
        <v>20</v>
      </c>
      <c r="B166" s="16">
        <v>101</v>
      </c>
      <c r="C166" s="33">
        <v>74071</v>
      </c>
      <c r="D166" s="33">
        <v>113833</v>
      </c>
      <c r="E166" s="33">
        <v>16442</v>
      </c>
    </row>
    <row r="167" spans="1:5" s="35" customFormat="1" ht="12" customHeight="1">
      <c r="A167" s="20" t="s">
        <v>23</v>
      </c>
      <c r="B167" s="22">
        <v>200</v>
      </c>
      <c r="C167" s="34">
        <f>SUM(C168:C168)</f>
        <v>4000</v>
      </c>
      <c r="D167" s="34">
        <f>SUM(D168:D168)</f>
        <v>4000</v>
      </c>
      <c r="E167" s="34">
        <f>SUM(E168:E168)</f>
        <v>303</v>
      </c>
    </row>
    <row r="168" spans="1:5" ht="12" customHeight="1">
      <c r="A168" s="19" t="s">
        <v>56</v>
      </c>
      <c r="B168" s="16">
        <v>208</v>
      </c>
      <c r="C168" s="33">
        <v>4000</v>
      </c>
      <c r="D168" s="33">
        <v>4000</v>
      </c>
      <c r="E168" s="33">
        <v>303</v>
      </c>
    </row>
    <row r="169" spans="1:5" s="35" customFormat="1" ht="12" customHeight="1">
      <c r="A169" s="20" t="s">
        <v>25</v>
      </c>
      <c r="B169" s="22">
        <v>300</v>
      </c>
      <c r="C169" s="34">
        <v>19925</v>
      </c>
      <c r="D169" s="34">
        <v>30621</v>
      </c>
      <c r="E169" s="34">
        <v>4567</v>
      </c>
    </row>
    <row r="170" spans="1:5" s="35" customFormat="1" ht="12" customHeight="1">
      <c r="A170" s="20" t="s">
        <v>58</v>
      </c>
      <c r="B170" s="22">
        <v>400</v>
      </c>
      <c r="C170" s="34">
        <v>2523</v>
      </c>
      <c r="D170" s="34">
        <v>3995</v>
      </c>
      <c r="E170" s="34">
        <v>561</v>
      </c>
    </row>
    <row r="171" spans="1:5" s="35" customFormat="1" ht="12" customHeight="1">
      <c r="A171" s="20" t="s">
        <v>26</v>
      </c>
      <c r="B171" s="22">
        <v>500</v>
      </c>
      <c r="C171" s="34">
        <v>3333</v>
      </c>
      <c r="D171" s="34">
        <v>5122</v>
      </c>
      <c r="E171" s="34">
        <v>768</v>
      </c>
    </row>
    <row r="172" spans="1:5" s="35" customFormat="1" ht="12" customHeight="1">
      <c r="A172" s="20" t="s">
        <v>27</v>
      </c>
      <c r="B172" s="22">
        <v>700</v>
      </c>
      <c r="C172" s="34">
        <v>593</v>
      </c>
      <c r="D172" s="34">
        <v>911</v>
      </c>
      <c r="E172" s="34">
        <v>43</v>
      </c>
    </row>
    <row r="173" spans="1:5" s="35" customFormat="1" ht="12" customHeight="1">
      <c r="A173" s="20" t="s">
        <v>28</v>
      </c>
      <c r="B173" s="22">
        <v>9999</v>
      </c>
      <c r="C173" s="34">
        <f>SUM(C165,C167,C169:C172)</f>
        <v>104445</v>
      </c>
      <c r="D173" s="34">
        <f>SUM(D165,D167,D169:D172)</f>
        <v>158482</v>
      </c>
      <c r="E173" s="34">
        <f>SUM(E165,E167,E169:E172)</f>
        <v>22684</v>
      </c>
    </row>
    <row r="174" spans="1:5" ht="12" customHeight="1">
      <c r="A174" s="20"/>
      <c r="B174" s="22"/>
      <c r="C174" s="34"/>
      <c r="D174" s="25"/>
      <c r="E174" s="25"/>
    </row>
    <row r="175" spans="1:5" ht="12" customHeight="1">
      <c r="A175" s="20" t="s">
        <v>75</v>
      </c>
      <c r="B175" s="22" t="s">
        <v>76</v>
      </c>
      <c r="C175" s="34"/>
      <c r="D175" s="25"/>
      <c r="E175" s="25"/>
    </row>
    <row r="176" spans="1:5" s="35" customFormat="1" ht="12" customHeight="1">
      <c r="A176" s="20" t="s">
        <v>19</v>
      </c>
      <c r="B176" s="22">
        <v>100</v>
      </c>
      <c r="C176" s="34">
        <f>SUM(C177:C177)</f>
        <v>35640</v>
      </c>
      <c r="D176" s="34">
        <f>SUM(D177:D177)</f>
        <v>35640</v>
      </c>
      <c r="E176" s="34">
        <f>SUM(E177:E177)</f>
        <v>11622</v>
      </c>
    </row>
    <row r="177" spans="1:5" ht="12" customHeight="1">
      <c r="A177" s="19" t="s">
        <v>20</v>
      </c>
      <c r="B177" s="16">
        <v>101</v>
      </c>
      <c r="C177" s="33">
        <v>35640</v>
      </c>
      <c r="D177" s="33">
        <v>35640</v>
      </c>
      <c r="E177" s="33">
        <v>11622</v>
      </c>
    </row>
    <row r="178" spans="1:5" s="35" customFormat="1" ht="12" customHeight="1">
      <c r="A178" s="20" t="s">
        <v>25</v>
      </c>
      <c r="B178" s="22">
        <v>300</v>
      </c>
      <c r="C178" s="34">
        <v>9587</v>
      </c>
      <c r="D178" s="34">
        <v>9587</v>
      </c>
      <c r="E178" s="34">
        <v>3196</v>
      </c>
    </row>
    <row r="179" spans="1:5" s="35" customFormat="1" ht="12" customHeight="1">
      <c r="A179" s="20" t="s">
        <v>26</v>
      </c>
      <c r="B179" s="22">
        <v>500</v>
      </c>
      <c r="C179" s="34">
        <v>1604</v>
      </c>
      <c r="D179" s="34">
        <v>1604</v>
      </c>
      <c r="E179" s="34">
        <v>606</v>
      </c>
    </row>
    <row r="180" spans="1:5" s="35" customFormat="1" ht="12" customHeight="1">
      <c r="A180" s="20" t="s">
        <v>27</v>
      </c>
      <c r="B180" s="22">
        <v>700</v>
      </c>
      <c r="C180" s="34">
        <v>285</v>
      </c>
      <c r="D180" s="34">
        <v>285</v>
      </c>
      <c r="E180" s="34">
        <v>173</v>
      </c>
    </row>
    <row r="181" spans="1:5" s="35" customFormat="1" ht="12" customHeight="1">
      <c r="A181" s="20" t="s">
        <v>28</v>
      </c>
      <c r="B181" s="22">
        <v>9999</v>
      </c>
      <c r="C181" s="34">
        <f>SUM(C176,C178:C180)</f>
        <v>47116</v>
      </c>
      <c r="D181" s="34">
        <f>SUM(D176,D178:D180)</f>
        <v>47116</v>
      </c>
      <c r="E181" s="34">
        <f>SUM(E176,E178:E180)</f>
        <v>15597</v>
      </c>
    </row>
    <row r="182" spans="1:5" ht="12" customHeight="1">
      <c r="A182" s="20"/>
      <c r="B182" s="22"/>
      <c r="C182" s="34"/>
      <c r="D182" s="25"/>
      <c r="E182" s="25"/>
    </row>
    <row r="183" spans="1:5" s="35" customFormat="1" ht="12" customHeight="1">
      <c r="A183" s="20" t="s">
        <v>77</v>
      </c>
      <c r="B183" s="22"/>
      <c r="C183" s="36">
        <f>SUM(C117,C132,C162,C173,C181)</f>
        <v>8050880</v>
      </c>
      <c r="D183" s="36">
        <f>SUM(D117,D132,D162,D173,D181)</f>
        <v>8050880</v>
      </c>
      <c r="E183" s="36">
        <f>SUM(E117,E132,E162,E173,E181)</f>
        <v>2123917</v>
      </c>
    </row>
    <row r="184" spans="1:5" ht="12" customHeight="1">
      <c r="A184" s="20"/>
      <c r="B184" s="22"/>
      <c r="C184" s="34"/>
      <c r="D184" s="25"/>
      <c r="E184" s="25"/>
    </row>
    <row r="185" spans="1:5" ht="12" customHeight="1">
      <c r="A185" s="20" t="s">
        <v>78</v>
      </c>
      <c r="B185" s="22"/>
      <c r="C185" s="34"/>
      <c r="D185" s="25"/>
      <c r="E185" s="25"/>
    </row>
    <row r="186" spans="1:5" ht="12" customHeight="1">
      <c r="A186" s="20"/>
      <c r="B186" s="22"/>
      <c r="C186" s="34"/>
      <c r="D186" s="25"/>
      <c r="E186" s="25"/>
    </row>
    <row r="187" spans="1:5" ht="12" customHeight="1">
      <c r="A187" s="20" t="s">
        <v>79</v>
      </c>
      <c r="B187" s="22" t="s">
        <v>80</v>
      </c>
      <c r="C187" s="34"/>
      <c r="D187" s="25"/>
      <c r="E187" s="25"/>
    </row>
    <row r="188" spans="1:5" ht="12" customHeight="1">
      <c r="A188" s="19"/>
      <c r="B188" s="16"/>
      <c r="C188" s="34"/>
      <c r="D188" s="25"/>
      <c r="E188" s="25"/>
    </row>
    <row r="189" spans="1:5" s="35" customFormat="1" ht="12" customHeight="1">
      <c r="A189" s="20" t="s">
        <v>81</v>
      </c>
      <c r="B189" s="22">
        <v>4300</v>
      </c>
      <c r="C189" s="36">
        <f>SUM(C190)</f>
        <v>513500</v>
      </c>
      <c r="D189" s="36">
        <f>SUM(D190)</f>
        <v>513500</v>
      </c>
      <c r="E189" s="36">
        <f>SUM(E190)</f>
        <v>128376</v>
      </c>
    </row>
    <row r="190" spans="1:5" ht="12" customHeight="1">
      <c r="A190" s="19" t="s">
        <v>82</v>
      </c>
      <c r="B190" s="16">
        <v>4302</v>
      </c>
      <c r="C190" s="33">
        <v>513500</v>
      </c>
      <c r="D190" s="33">
        <v>513500</v>
      </c>
      <c r="E190" s="25">
        <v>128376</v>
      </c>
    </row>
    <row r="191" spans="1:5" ht="12" customHeight="1">
      <c r="A191" s="20" t="s">
        <v>28</v>
      </c>
      <c r="B191" s="16"/>
      <c r="C191" s="34"/>
      <c r="D191" s="25"/>
      <c r="E191" s="25"/>
    </row>
    <row r="192" spans="1:5" s="35" customFormat="1" ht="12" customHeight="1">
      <c r="A192" s="20" t="s">
        <v>83</v>
      </c>
      <c r="B192" s="22">
        <v>5500</v>
      </c>
      <c r="C192" s="34">
        <v>75000</v>
      </c>
      <c r="D192" s="34">
        <v>75000</v>
      </c>
      <c r="E192" s="36">
        <v>0</v>
      </c>
    </row>
    <row r="193" spans="1:5" s="35" customFormat="1" ht="12" customHeight="1">
      <c r="A193" s="20" t="s">
        <v>84</v>
      </c>
      <c r="B193" s="22">
        <v>9999</v>
      </c>
      <c r="C193" s="36">
        <f>SUM(C189,C192)</f>
        <v>588500</v>
      </c>
      <c r="D193" s="36">
        <f>SUM(D189,D192)</f>
        <v>588500</v>
      </c>
      <c r="E193" s="36">
        <f>SUM(E189,E192)</f>
        <v>128376</v>
      </c>
    </row>
    <row r="194" spans="1:5" ht="12" customHeight="1">
      <c r="A194" s="20" t="s">
        <v>85</v>
      </c>
      <c r="B194" s="22" t="s">
        <v>86</v>
      </c>
      <c r="C194" s="34"/>
      <c r="D194" s="25"/>
      <c r="E194" s="25"/>
    </row>
    <row r="195" spans="1:5" ht="12" customHeight="1">
      <c r="A195" s="19"/>
      <c r="B195" s="16"/>
      <c r="C195" s="34"/>
      <c r="D195" s="25"/>
      <c r="E195" s="25"/>
    </row>
    <row r="196" spans="1:5" s="35" customFormat="1" ht="12" customHeight="1">
      <c r="A196" s="20" t="s">
        <v>81</v>
      </c>
      <c r="B196" s="22">
        <v>4300</v>
      </c>
      <c r="C196" s="36">
        <f>SUM(C197)</f>
        <v>398475</v>
      </c>
      <c r="D196" s="36">
        <f>SUM(D197)</f>
        <v>398475</v>
      </c>
      <c r="E196" s="36">
        <f>SUM(E197)</f>
        <v>99618</v>
      </c>
    </row>
    <row r="197" spans="1:5" ht="12" customHeight="1">
      <c r="A197" s="19" t="s">
        <v>82</v>
      </c>
      <c r="B197" s="16">
        <v>4302</v>
      </c>
      <c r="C197" s="33">
        <v>398475</v>
      </c>
      <c r="D197" s="33">
        <v>398475</v>
      </c>
      <c r="E197" s="25">
        <v>99618</v>
      </c>
    </row>
    <row r="198" spans="1:5" s="35" customFormat="1" ht="12" customHeight="1">
      <c r="A198" s="20" t="s">
        <v>28</v>
      </c>
      <c r="B198" s="22">
        <v>9999</v>
      </c>
      <c r="C198" s="36">
        <f>SUM(C196)</f>
        <v>398475</v>
      </c>
      <c r="D198" s="36">
        <f>SUM(D196)</f>
        <v>398475</v>
      </c>
      <c r="E198" s="36">
        <f>SUM(E196)</f>
        <v>99618</v>
      </c>
    </row>
    <row r="199" spans="1:5" ht="12" customHeight="1">
      <c r="A199" s="19"/>
      <c r="B199" s="16" t="s">
        <v>32</v>
      </c>
      <c r="C199" s="34"/>
      <c r="D199" s="25"/>
      <c r="E199" s="25"/>
    </row>
    <row r="200" spans="1:5" ht="12" customHeight="1">
      <c r="A200" s="20" t="s">
        <v>87</v>
      </c>
      <c r="B200" s="22" t="s">
        <v>88</v>
      </c>
      <c r="C200" s="34"/>
      <c r="D200" s="25"/>
      <c r="E200" s="25"/>
    </row>
    <row r="201" spans="1:5" s="35" customFormat="1" ht="12" customHeight="1">
      <c r="A201" s="20" t="s">
        <v>81</v>
      </c>
      <c r="B201" s="22">
        <v>4300</v>
      </c>
      <c r="C201" s="36">
        <f>SUM(C202)</f>
        <v>126208</v>
      </c>
      <c r="D201" s="36">
        <f>SUM(D202)</f>
        <v>126208</v>
      </c>
      <c r="E201" s="36">
        <f>SUM(E202)</f>
        <v>31551</v>
      </c>
    </row>
    <row r="202" spans="1:5" ht="12" customHeight="1">
      <c r="A202" s="19" t="s">
        <v>82</v>
      </c>
      <c r="B202" s="16">
        <v>4302</v>
      </c>
      <c r="C202" s="33">
        <v>126208</v>
      </c>
      <c r="D202" s="33">
        <v>126208</v>
      </c>
      <c r="E202" s="25">
        <v>31551</v>
      </c>
    </row>
    <row r="203" spans="1:5" s="35" customFormat="1" ht="12" customHeight="1">
      <c r="A203" s="20" t="s">
        <v>28</v>
      </c>
      <c r="B203" s="22">
        <v>9999</v>
      </c>
      <c r="C203" s="34">
        <v>126208</v>
      </c>
      <c r="D203" s="36">
        <f>SUM(D201)</f>
        <v>126208</v>
      </c>
      <c r="E203" s="36">
        <f>SUM(E201)</f>
        <v>31551</v>
      </c>
    </row>
    <row r="204" spans="1:5" ht="12" customHeight="1">
      <c r="A204" s="19"/>
      <c r="B204" s="16" t="s">
        <v>32</v>
      </c>
      <c r="C204" s="34"/>
      <c r="D204" s="25"/>
      <c r="E204" s="25"/>
    </row>
    <row r="205" spans="1:5" ht="12" customHeight="1">
      <c r="A205" s="20" t="s">
        <v>89</v>
      </c>
      <c r="B205" s="22" t="s">
        <v>90</v>
      </c>
      <c r="C205" s="34"/>
      <c r="D205" s="25"/>
      <c r="E205" s="25"/>
    </row>
    <row r="206" spans="1:5" ht="12" customHeight="1">
      <c r="A206" s="19"/>
      <c r="B206" s="16"/>
      <c r="C206" s="34"/>
      <c r="D206" s="25"/>
      <c r="E206" s="25"/>
    </row>
    <row r="207" spans="1:5" s="35" customFormat="1" ht="12" customHeight="1">
      <c r="A207" s="20" t="s">
        <v>81</v>
      </c>
      <c r="B207" s="22">
        <v>4300</v>
      </c>
      <c r="C207" s="36">
        <f>SUM(C208)</f>
        <v>1488060</v>
      </c>
      <c r="D207" s="36">
        <f>SUM(D208)</f>
        <v>1488060</v>
      </c>
      <c r="E207" s="36">
        <f>SUM(E208)</f>
        <v>372015</v>
      </c>
    </row>
    <row r="208" spans="1:5" ht="12" customHeight="1">
      <c r="A208" s="19" t="s">
        <v>82</v>
      </c>
      <c r="B208" s="16">
        <v>4302</v>
      </c>
      <c r="C208" s="33">
        <v>1488060</v>
      </c>
      <c r="D208" s="33">
        <v>1488060</v>
      </c>
      <c r="E208" s="25">
        <v>372015</v>
      </c>
    </row>
    <row r="209" spans="1:5" s="35" customFormat="1" ht="12" customHeight="1">
      <c r="A209" s="20" t="s">
        <v>28</v>
      </c>
      <c r="B209" s="22">
        <v>9999</v>
      </c>
      <c r="C209" s="34">
        <v>1488060</v>
      </c>
      <c r="D209" s="36">
        <f>SUM(D207)</f>
        <v>1488060</v>
      </c>
      <c r="E209" s="36">
        <f>SUM(E207)</f>
        <v>372015</v>
      </c>
    </row>
    <row r="210" spans="1:5" ht="12" customHeight="1">
      <c r="A210" s="19"/>
      <c r="B210" s="16" t="s">
        <v>32</v>
      </c>
      <c r="C210" s="34"/>
      <c r="D210" s="25"/>
      <c r="E210" s="25"/>
    </row>
    <row r="211" spans="1:5" ht="12" customHeight="1">
      <c r="A211" s="20" t="s">
        <v>91</v>
      </c>
      <c r="B211" s="22" t="s">
        <v>92</v>
      </c>
      <c r="C211" s="34"/>
      <c r="D211" s="25"/>
      <c r="E211" s="25"/>
    </row>
    <row r="212" spans="1:5" s="35" customFormat="1" ht="12" customHeight="1">
      <c r="A212" s="20" t="s">
        <v>19</v>
      </c>
      <c r="B212" s="22">
        <v>100</v>
      </c>
      <c r="C212" s="34">
        <f>SUM(C213:C213)</f>
        <v>336813</v>
      </c>
      <c r="D212" s="34">
        <f>SUM(D213:D213)</f>
        <v>336813</v>
      </c>
      <c r="E212" s="34">
        <f>SUM(E213:E213)</f>
        <v>76848</v>
      </c>
    </row>
    <row r="213" spans="1:5" ht="12" customHeight="1">
      <c r="A213" s="19" t="s">
        <v>20</v>
      </c>
      <c r="B213" s="16">
        <v>101</v>
      </c>
      <c r="C213" s="33">
        <v>336813</v>
      </c>
      <c r="D213" s="33">
        <v>336813</v>
      </c>
      <c r="E213" s="33">
        <v>76848</v>
      </c>
    </row>
    <row r="214" spans="1:5" s="35" customFormat="1" ht="12" customHeight="1">
      <c r="A214" s="20" t="s">
        <v>23</v>
      </c>
      <c r="B214" s="22">
        <v>200</v>
      </c>
      <c r="C214" s="34">
        <f>SUM(C215:C216)</f>
        <v>13236</v>
      </c>
      <c r="D214" s="34">
        <f>SUM(D215:D216)</f>
        <v>13236</v>
      </c>
      <c r="E214" s="34">
        <f>SUM(E215:E216)</f>
        <v>3840</v>
      </c>
    </row>
    <row r="215" spans="1:5" ht="12" customHeight="1">
      <c r="A215" s="19" t="s">
        <v>24</v>
      </c>
      <c r="B215" s="16">
        <v>201</v>
      </c>
      <c r="C215" s="33">
        <v>13236</v>
      </c>
      <c r="D215" s="33">
        <v>12772</v>
      </c>
      <c r="E215" s="33">
        <v>3376</v>
      </c>
    </row>
    <row r="216" spans="1:5" ht="12" customHeight="1">
      <c r="A216" s="19" t="s">
        <v>142</v>
      </c>
      <c r="B216" s="16">
        <v>209</v>
      </c>
      <c r="C216" s="33"/>
      <c r="D216" s="33">
        <v>464</v>
      </c>
      <c r="E216" s="33">
        <v>464</v>
      </c>
    </row>
    <row r="217" spans="1:5" s="35" customFormat="1" ht="12" customHeight="1">
      <c r="A217" s="20" t="s">
        <v>25</v>
      </c>
      <c r="B217" s="22">
        <v>300</v>
      </c>
      <c r="C217" s="34">
        <v>97492</v>
      </c>
      <c r="D217" s="34">
        <v>97492</v>
      </c>
      <c r="E217" s="34">
        <v>20104</v>
      </c>
    </row>
    <row r="218" spans="1:5" s="35" customFormat="1" ht="12" customHeight="1">
      <c r="A218" s="20" t="s">
        <v>26</v>
      </c>
      <c r="B218" s="22">
        <v>500</v>
      </c>
      <c r="C218" s="34">
        <v>16021</v>
      </c>
      <c r="D218" s="34">
        <v>16021</v>
      </c>
      <c r="E218" s="34">
        <v>3787</v>
      </c>
    </row>
    <row r="219" spans="1:5" s="35" customFormat="1" ht="12" customHeight="1">
      <c r="A219" s="20" t="s">
        <v>27</v>
      </c>
      <c r="B219" s="22">
        <v>700</v>
      </c>
      <c r="C219" s="34">
        <v>2400</v>
      </c>
      <c r="D219" s="34">
        <v>2400</v>
      </c>
      <c r="E219" s="34">
        <v>556</v>
      </c>
    </row>
    <row r="220" spans="1:5" s="35" customFormat="1" ht="12" customHeight="1">
      <c r="A220" s="20" t="s">
        <v>28</v>
      </c>
      <c r="B220" s="22">
        <v>9999</v>
      </c>
      <c r="C220" s="34">
        <f>SUM(C212,C214,C217:C219)</f>
        <v>465962</v>
      </c>
      <c r="D220" s="34">
        <f>SUM(D212,D214,D217:D219)</f>
        <v>465962</v>
      </c>
      <c r="E220" s="34">
        <f>SUM(E212,E214,E217:E219)</f>
        <v>105135</v>
      </c>
    </row>
    <row r="221" spans="1:5" s="35" customFormat="1" ht="12" customHeight="1">
      <c r="A221" s="20"/>
      <c r="B221" s="22"/>
      <c r="C221" s="34"/>
      <c r="D221" s="34"/>
      <c r="E221" s="34"/>
    </row>
    <row r="222" spans="1:5" ht="12" customHeight="1">
      <c r="A222" s="20" t="s">
        <v>93</v>
      </c>
      <c r="B222" s="22" t="s">
        <v>94</v>
      </c>
      <c r="C222" s="34"/>
      <c r="D222" s="25"/>
      <c r="E222" s="25"/>
    </row>
    <row r="223" spans="1:5" s="35" customFormat="1" ht="12" customHeight="1">
      <c r="A223" s="20" t="s">
        <v>19</v>
      </c>
      <c r="B223" s="22">
        <v>100</v>
      </c>
      <c r="C223" s="34">
        <f>SUM(C224:C224)</f>
        <v>107987</v>
      </c>
      <c r="D223" s="34">
        <f>SUM(D224:D224)</f>
        <v>107717</v>
      </c>
      <c r="E223" s="34">
        <f>SUM(E224:E224)</f>
        <v>21984</v>
      </c>
    </row>
    <row r="224" spans="1:5" ht="12" customHeight="1">
      <c r="A224" s="19" t="s">
        <v>20</v>
      </c>
      <c r="B224" s="16">
        <v>101</v>
      </c>
      <c r="C224" s="33">
        <v>107987</v>
      </c>
      <c r="D224" s="33">
        <v>107717</v>
      </c>
      <c r="E224" s="33">
        <v>21984</v>
      </c>
    </row>
    <row r="225" spans="1:5" s="35" customFormat="1" ht="12" customHeight="1">
      <c r="A225" s="20" t="s">
        <v>23</v>
      </c>
      <c r="B225" s="22">
        <v>200</v>
      </c>
      <c r="C225" s="34">
        <f>SUM(C226:C227)</f>
        <v>0</v>
      </c>
      <c r="D225" s="34">
        <f>SUM(D226:D227)</f>
        <v>270</v>
      </c>
      <c r="E225" s="34">
        <f>SUM(E226:E227)</f>
        <v>270</v>
      </c>
    </row>
    <row r="226" spans="1:5" ht="12" customHeight="1">
      <c r="A226" s="19" t="s">
        <v>24</v>
      </c>
      <c r="B226" s="16">
        <v>201</v>
      </c>
      <c r="C226" s="33"/>
      <c r="D226" s="33">
        <v>100</v>
      </c>
      <c r="E226" s="33">
        <v>100</v>
      </c>
    </row>
    <row r="227" spans="1:5" ht="12" customHeight="1">
      <c r="A227" s="19" t="s">
        <v>142</v>
      </c>
      <c r="B227" s="16">
        <v>209</v>
      </c>
      <c r="C227" s="33"/>
      <c r="D227" s="33">
        <v>170</v>
      </c>
      <c r="E227" s="33">
        <v>170</v>
      </c>
    </row>
    <row r="228" spans="1:5" s="35" customFormat="1" ht="12" customHeight="1">
      <c r="A228" s="20" t="s">
        <v>25</v>
      </c>
      <c r="B228" s="22">
        <v>300</v>
      </c>
      <c r="C228" s="34">
        <v>29482</v>
      </c>
      <c r="D228" s="34">
        <v>29482</v>
      </c>
      <c r="E228" s="34">
        <v>6448</v>
      </c>
    </row>
    <row r="229" spans="1:5" s="35" customFormat="1" ht="12" customHeight="1">
      <c r="A229" s="20" t="s">
        <v>26</v>
      </c>
      <c r="B229" s="22">
        <v>500</v>
      </c>
      <c r="C229" s="34">
        <v>4860</v>
      </c>
      <c r="D229" s="34">
        <v>4860</v>
      </c>
      <c r="E229" s="34">
        <v>1129</v>
      </c>
    </row>
    <row r="230" spans="1:5" s="35" customFormat="1" ht="12" customHeight="1">
      <c r="A230" s="20" t="s">
        <v>27</v>
      </c>
      <c r="B230" s="22">
        <v>700</v>
      </c>
      <c r="C230" s="34">
        <v>430</v>
      </c>
      <c r="D230" s="34">
        <v>430</v>
      </c>
      <c r="E230" s="34">
        <v>99</v>
      </c>
    </row>
    <row r="231" spans="1:5" s="40" customFormat="1" ht="12" customHeight="1">
      <c r="A231" s="20" t="s">
        <v>35</v>
      </c>
      <c r="B231" s="22">
        <v>1000</v>
      </c>
      <c r="C231" s="58">
        <f>SUM(C232:C237)</f>
        <v>22310</v>
      </c>
      <c r="D231" s="58">
        <f>SUM(D232:D237)</f>
        <v>22310</v>
      </c>
      <c r="E231" s="58">
        <f>SUM(E232:E237)</f>
        <v>746</v>
      </c>
    </row>
    <row r="232" spans="1:5" s="38" customFormat="1" ht="12" customHeight="1">
      <c r="A232" s="19" t="s">
        <v>66</v>
      </c>
      <c r="B232" s="16">
        <v>1012</v>
      </c>
      <c r="C232" s="51">
        <v>6000</v>
      </c>
      <c r="D232" s="51">
        <v>6000</v>
      </c>
      <c r="E232" s="37">
        <v>0</v>
      </c>
    </row>
    <row r="233" spans="1:5" s="38" customFormat="1" ht="12" customHeight="1">
      <c r="A233" s="19" t="s">
        <v>36</v>
      </c>
      <c r="B233" s="16">
        <v>1013</v>
      </c>
      <c r="C233" s="51">
        <v>7000</v>
      </c>
      <c r="D233" s="51">
        <v>7000</v>
      </c>
      <c r="E233" s="37">
        <v>0</v>
      </c>
    </row>
    <row r="234" spans="1:5" s="38" customFormat="1" ht="12" customHeight="1">
      <c r="A234" s="19" t="s">
        <v>37</v>
      </c>
      <c r="B234" s="16">
        <v>1015</v>
      </c>
      <c r="C234" s="51">
        <v>5070</v>
      </c>
      <c r="D234" s="51">
        <v>5053</v>
      </c>
      <c r="E234" s="37">
        <v>0</v>
      </c>
    </row>
    <row r="235" spans="1:5" s="38" customFormat="1" ht="12" customHeight="1">
      <c r="A235" s="19" t="s">
        <v>62</v>
      </c>
      <c r="B235" s="16">
        <v>1020</v>
      </c>
      <c r="C235" s="51">
        <v>1000</v>
      </c>
      <c r="D235" s="51">
        <v>1000</v>
      </c>
      <c r="E235" s="37">
        <v>144</v>
      </c>
    </row>
    <row r="236" spans="1:5" s="38" customFormat="1" ht="12" customHeight="1">
      <c r="A236" s="19" t="s">
        <v>63</v>
      </c>
      <c r="B236" s="16">
        <v>1091</v>
      </c>
      <c r="C236" s="51">
        <v>3240</v>
      </c>
      <c r="D236" s="51">
        <v>3240</v>
      </c>
      <c r="E236" s="37">
        <v>585</v>
      </c>
    </row>
    <row r="237" spans="1:5" s="38" customFormat="1" ht="12" customHeight="1">
      <c r="A237" s="19" t="s">
        <v>42</v>
      </c>
      <c r="B237" s="16">
        <v>1098</v>
      </c>
      <c r="C237" s="51"/>
      <c r="D237" s="51">
        <v>17</v>
      </c>
      <c r="E237" s="37">
        <v>17</v>
      </c>
    </row>
    <row r="238" spans="1:5" s="35" customFormat="1" ht="12" customHeight="1">
      <c r="A238" s="20" t="s">
        <v>28</v>
      </c>
      <c r="B238" s="22">
        <v>9999</v>
      </c>
      <c r="C238" s="34">
        <f>SUM(C223,C225,C228:C231)</f>
        <v>165069</v>
      </c>
      <c r="D238" s="34">
        <f>SUM(D223,D225,D228:D231)</f>
        <v>165069</v>
      </c>
      <c r="E238" s="34">
        <f>SUM(E223,E225,E228:E231)</f>
        <v>30676</v>
      </c>
    </row>
    <row r="239" spans="1:5" ht="12" customHeight="1">
      <c r="A239" s="19"/>
      <c r="B239" s="16"/>
      <c r="C239" s="34"/>
      <c r="D239" s="25"/>
      <c r="E239" s="25"/>
    </row>
    <row r="240" spans="1:5" s="35" customFormat="1" ht="12" customHeight="1">
      <c r="A240" s="20" t="s">
        <v>95</v>
      </c>
      <c r="B240" s="22"/>
      <c r="C240" s="36">
        <f>SUM(C193,C198,C203,C209,C220,C238)</f>
        <v>3232274</v>
      </c>
      <c r="D240" s="36">
        <f>SUM(D193,D198,D203,D209,D220,D238)</f>
        <v>3232274</v>
      </c>
      <c r="E240" s="36">
        <f>SUM(E193,E198,E203,E209,E220,E238)</f>
        <v>767371</v>
      </c>
    </row>
    <row r="241" spans="1:5" ht="12" customHeight="1">
      <c r="A241" s="20"/>
      <c r="B241" s="22"/>
      <c r="C241" s="34"/>
      <c r="D241" s="25"/>
      <c r="E241" s="25"/>
    </row>
    <row r="242" spans="1:5" s="38" customFormat="1" ht="12" customHeight="1">
      <c r="A242" s="20" t="s">
        <v>96</v>
      </c>
      <c r="B242" s="22"/>
      <c r="C242" s="55"/>
      <c r="D242" s="37"/>
      <c r="E242" s="37"/>
    </row>
    <row r="243" spans="1:5" s="38" customFormat="1" ht="12" customHeight="1">
      <c r="A243" s="20" t="s">
        <v>97</v>
      </c>
      <c r="B243" s="22"/>
      <c r="C243" s="55"/>
      <c r="D243" s="37"/>
      <c r="E243" s="37"/>
    </row>
    <row r="244" spans="1:5" s="38" customFormat="1" ht="12" customHeight="1">
      <c r="A244" s="20"/>
      <c r="B244" s="22"/>
      <c r="C244" s="55"/>
      <c r="D244" s="37"/>
      <c r="E244" s="37"/>
    </row>
    <row r="245" spans="1:5" s="38" customFormat="1" ht="12" customHeight="1">
      <c r="A245" s="20" t="s">
        <v>98</v>
      </c>
      <c r="B245" s="22" t="s">
        <v>99</v>
      </c>
      <c r="C245" s="55"/>
      <c r="D245" s="37"/>
      <c r="E245" s="37"/>
    </row>
    <row r="246" spans="1:5" s="40" customFormat="1" ht="12" customHeight="1">
      <c r="A246" s="20" t="s">
        <v>23</v>
      </c>
      <c r="B246" s="22">
        <v>200</v>
      </c>
      <c r="C246" s="36">
        <f>SUM(C247:C249)</f>
        <v>51525</v>
      </c>
      <c r="D246" s="36">
        <f>SUM(D247:D249)</f>
        <v>129413</v>
      </c>
      <c r="E246" s="36">
        <f>SUM(E247:E249)</f>
        <v>126007</v>
      </c>
    </row>
    <row r="247" spans="1:5" s="38" customFormat="1" ht="12" customHeight="1">
      <c r="A247" s="19" t="s">
        <v>24</v>
      </c>
      <c r="B247" s="16">
        <v>201</v>
      </c>
      <c r="C247" s="51">
        <v>50994</v>
      </c>
      <c r="D247" s="25">
        <v>127071</v>
      </c>
      <c r="E247" s="37">
        <v>124196</v>
      </c>
    </row>
    <row r="248" spans="1:5" s="38" customFormat="1" ht="12" customHeight="1">
      <c r="A248" s="19" t="s">
        <v>100</v>
      </c>
      <c r="B248" s="16">
        <v>208</v>
      </c>
      <c r="C248" s="51">
        <v>531</v>
      </c>
      <c r="D248" s="25">
        <v>1110</v>
      </c>
      <c r="E248" s="37">
        <v>579</v>
      </c>
    </row>
    <row r="249" spans="1:5" s="38" customFormat="1" ht="12" customHeight="1">
      <c r="A249" s="19" t="s">
        <v>142</v>
      </c>
      <c r="B249" s="16">
        <v>209</v>
      </c>
      <c r="C249" s="51"/>
      <c r="D249" s="25">
        <v>1232</v>
      </c>
      <c r="E249" s="37">
        <v>1232</v>
      </c>
    </row>
    <row r="250" spans="1:5" s="40" customFormat="1" ht="12" customHeight="1">
      <c r="A250" s="20" t="s">
        <v>25</v>
      </c>
      <c r="B250" s="22">
        <v>300</v>
      </c>
      <c r="C250" s="55">
        <v>11670</v>
      </c>
      <c r="D250" s="36">
        <v>32088</v>
      </c>
      <c r="E250" s="39">
        <v>32088</v>
      </c>
    </row>
    <row r="251" spans="1:5" s="40" customFormat="1" ht="12" customHeight="1">
      <c r="A251" s="20" t="s">
        <v>26</v>
      </c>
      <c r="B251" s="22">
        <v>500</v>
      </c>
      <c r="C251" s="55">
        <v>1908</v>
      </c>
      <c r="D251" s="36">
        <v>6240</v>
      </c>
      <c r="E251" s="39">
        <v>6240</v>
      </c>
    </row>
    <row r="252" spans="1:5" s="40" customFormat="1" ht="12" customHeight="1">
      <c r="A252" s="20" t="s">
        <v>27</v>
      </c>
      <c r="B252" s="22">
        <v>700</v>
      </c>
      <c r="C252" s="55">
        <v>340</v>
      </c>
      <c r="D252" s="36">
        <v>1517</v>
      </c>
      <c r="E252" s="39">
        <v>1517</v>
      </c>
    </row>
    <row r="253" spans="1:5" s="40" customFormat="1" ht="12" customHeight="1">
      <c r="A253" s="20" t="s">
        <v>43</v>
      </c>
      <c r="B253" s="22">
        <v>9999</v>
      </c>
      <c r="C253" s="39">
        <f>SUM(C246,C250:C252)</f>
        <v>65443</v>
      </c>
      <c r="D253" s="39">
        <f>SUM(D246,D250:D252)</f>
        <v>169258</v>
      </c>
      <c r="E253" s="39">
        <f>SUM(E246,E250:E252)</f>
        <v>165852</v>
      </c>
    </row>
    <row r="254" spans="1:5" s="38" customFormat="1" ht="12" customHeight="1">
      <c r="A254" s="19"/>
      <c r="B254" s="16"/>
      <c r="C254" s="55"/>
      <c r="D254" s="37"/>
      <c r="E254" s="37"/>
    </row>
    <row r="255" spans="1:5" ht="12" customHeight="1">
      <c r="A255" s="20" t="s">
        <v>101</v>
      </c>
      <c r="B255" s="22" t="s">
        <v>102</v>
      </c>
      <c r="C255" s="34"/>
      <c r="D255" s="25"/>
      <c r="E255" s="25"/>
    </row>
    <row r="256" spans="1:5" s="35" customFormat="1" ht="12" customHeight="1">
      <c r="A256" s="20" t="s">
        <v>19</v>
      </c>
      <c r="B256" s="22">
        <v>100</v>
      </c>
      <c r="C256" s="34">
        <v>89091</v>
      </c>
      <c r="D256" s="34">
        <f>SUM(D257:D257)</f>
        <v>89091</v>
      </c>
      <c r="E256" s="34">
        <f>SUM(E257:E257)</f>
        <v>23608</v>
      </c>
    </row>
    <row r="257" spans="1:5" ht="12" customHeight="1">
      <c r="A257" s="19" t="s">
        <v>20</v>
      </c>
      <c r="B257" s="16">
        <v>101</v>
      </c>
      <c r="C257" s="33">
        <v>89091</v>
      </c>
      <c r="D257" s="33">
        <v>89091</v>
      </c>
      <c r="E257" s="33">
        <v>23608</v>
      </c>
    </row>
    <row r="258" spans="1:5" s="35" customFormat="1" ht="12" customHeight="1">
      <c r="A258" s="20" t="s">
        <v>23</v>
      </c>
      <c r="B258" s="22">
        <v>200</v>
      </c>
      <c r="C258" s="34">
        <f>SUM(C259:C261)</f>
        <v>6681</v>
      </c>
      <c r="D258" s="34">
        <f>SUM(D259:D261)</f>
        <v>6681</v>
      </c>
      <c r="E258" s="34">
        <f>SUM(E259:E261)</f>
        <v>1290</v>
      </c>
    </row>
    <row r="259" spans="1:5" ht="12" customHeight="1">
      <c r="A259" s="19" t="s">
        <v>24</v>
      </c>
      <c r="B259" s="16">
        <v>201</v>
      </c>
      <c r="C259" s="33">
        <v>6681</v>
      </c>
      <c r="D259" s="33">
        <v>6342</v>
      </c>
      <c r="E259" s="33">
        <v>951</v>
      </c>
    </row>
    <row r="260" spans="1:5" ht="12" customHeight="1">
      <c r="A260" s="19" t="s">
        <v>56</v>
      </c>
      <c r="B260" s="16">
        <v>208</v>
      </c>
      <c r="C260" s="33"/>
      <c r="D260" s="33">
        <v>233</v>
      </c>
      <c r="E260" s="33">
        <v>233</v>
      </c>
    </row>
    <row r="261" spans="1:5" ht="12" customHeight="1">
      <c r="A261" s="19" t="s">
        <v>57</v>
      </c>
      <c r="B261" s="16">
        <v>209</v>
      </c>
      <c r="C261" s="34"/>
      <c r="D261" s="33">
        <v>106</v>
      </c>
      <c r="E261" s="33">
        <v>106</v>
      </c>
    </row>
    <row r="262" spans="1:5" s="35" customFormat="1" ht="12" customHeight="1">
      <c r="A262" s="20" t="s">
        <v>25</v>
      </c>
      <c r="B262" s="22">
        <v>300</v>
      </c>
      <c r="C262" s="34">
        <v>26159</v>
      </c>
      <c r="D262" s="34">
        <v>26159</v>
      </c>
      <c r="E262" s="34">
        <v>5674</v>
      </c>
    </row>
    <row r="263" spans="1:5" s="35" customFormat="1" ht="12" customHeight="1">
      <c r="A263" s="20" t="s">
        <v>26</v>
      </c>
      <c r="B263" s="22">
        <v>500</v>
      </c>
      <c r="C263" s="34">
        <v>4310</v>
      </c>
      <c r="D263" s="34">
        <v>4310</v>
      </c>
      <c r="E263" s="34">
        <v>1016</v>
      </c>
    </row>
    <row r="264" spans="1:5" s="35" customFormat="1" ht="12" customHeight="1">
      <c r="A264" s="20" t="s">
        <v>27</v>
      </c>
      <c r="B264" s="22">
        <v>700</v>
      </c>
      <c r="C264" s="34">
        <v>370</v>
      </c>
      <c r="D264" s="34">
        <v>370</v>
      </c>
      <c r="E264" s="34">
        <v>111</v>
      </c>
    </row>
    <row r="265" spans="1:5" s="35" customFormat="1" ht="12" customHeight="1">
      <c r="A265" s="20"/>
      <c r="B265" s="22"/>
      <c r="C265" s="34"/>
      <c r="D265" s="34"/>
      <c r="E265" s="34"/>
    </row>
    <row r="266" spans="1:5" s="40" customFormat="1" ht="12" customHeight="1">
      <c r="A266" s="20" t="s">
        <v>35</v>
      </c>
      <c r="B266" s="22">
        <v>1000</v>
      </c>
      <c r="C266" s="39">
        <f>SUM(C267:C276)</f>
        <v>199074</v>
      </c>
      <c r="D266" s="39">
        <f>SUM(D267:D276)</f>
        <v>199074</v>
      </c>
      <c r="E266" s="39">
        <f>SUM(E267:E276)</f>
        <v>27068</v>
      </c>
    </row>
    <row r="267" spans="1:5" s="38" customFormat="1" ht="12" customHeight="1">
      <c r="A267" s="19" t="s">
        <v>103</v>
      </c>
      <c r="B267" s="16">
        <v>1011</v>
      </c>
      <c r="C267" s="51">
        <v>70000</v>
      </c>
      <c r="D267" s="51">
        <v>70000</v>
      </c>
      <c r="E267" s="37">
        <v>10424</v>
      </c>
    </row>
    <row r="268" spans="1:5" s="38" customFormat="1" ht="12" customHeight="1">
      <c r="A268" s="19" t="s">
        <v>66</v>
      </c>
      <c r="B268" s="16">
        <v>1012</v>
      </c>
      <c r="C268" s="51">
        <v>1000</v>
      </c>
      <c r="D268" s="51">
        <v>1000</v>
      </c>
      <c r="E268" s="37">
        <v>75</v>
      </c>
    </row>
    <row r="269" spans="1:5" s="38" customFormat="1" ht="12" customHeight="1">
      <c r="A269" s="19" t="s">
        <v>36</v>
      </c>
      <c r="B269" s="16">
        <v>1013</v>
      </c>
      <c r="C269" s="51">
        <v>2910</v>
      </c>
      <c r="D269" s="51">
        <v>2910</v>
      </c>
      <c r="E269" s="37">
        <v>0</v>
      </c>
    </row>
    <row r="270" spans="1:5" s="38" customFormat="1" ht="12" customHeight="1">
      <c r="A270" s="19" t="s">
        <v>37</v>
      </c>
      <c r="B270" s="16">
        <v>1015</v>
      </c>
      <c r="C270" s="51">
        <v>3000</v>
      </c>
      <c r="D270" s="51">
        <v>3000</v>
      </c>
      <c r="E270" s="37">
        <v>1598</v>
      </c>
    </row>
    <row r="271" spans="1:5" s="38" customFormat="1" ht="12" customHeight="1">
      <c r="A271" s="19" t="s">
        <v>38</v>
      </c>
      <c r="B271" s="16">
        <v>1016</v>
      </c>
      <c r="C271" s="51">
        <v>114121</v>
      </c>
      <c r="D271" s="51">
        <v>114121</v>
      </c>
      <c r="E271" s="37">
        <v>14091</v>
      </c>
    </row>
    <row r="272" spans="1:5" s="38" customFormat="1" ht="12" customHeight="1">
      <c r="A272" s="19" t="s">
        <v>62</v>
      </c>
      <c r="B272" s="16">
        <v>1020</v>
      </c>
      <c r="C272" s="51">
        <v>4000</v>
      </c>
      <c r="D272" s="51">
        <v>4000</v>
      </c>
      <c r="E272" s="37">
        <v>271</v>
      </c>
    </row>
    <row r="273" spans="1:5" s="38" customFormat="1" ht="12" customHeight="1">
      <c r="A273" s="19" t="s">
        <v>39</v>
      </c>
      <c r="B273" s="16">
        <v>1030</v>
      </c>
      <c r="C273" s="51">
        <v>1000</v>
      </c>
      <c r="D273" s="51">
        <v>1000</v>
      </c>
      <c r="E273" s="37">
        <v>72</v>
      </c>
    </row>
    <row r="274" spans="1:5" s="38" customFormat="1" ht="12" customHeight="1">
      <c r="A274" s="19" t="s">
        <v>40</v>
      </c>
      <c r="B274" s="16">
        <v>1051</v>
      </c>
      <c r="C274" s="51">
        <v>100</v>
      </c>
      <c r="D274" s="51">
        <v>100</v>
      </c>
      <c r="E274" s="37">
        <v>0</v>
      </c>
    </row>
    <row r="275" spans="1:5" s="38" customFormat="1" ht="12" customHeight="1">
      <c r="A275" s="19" t="s">
        <v>67</v>
      </c>
      <c r="B275" s="16">
        <v>1062</v>
      </c>
      <c r="C275" s="51">
        <v>70</v>
      </c>
      <c r="D275" s="51">
        <v>70</v>
      </c>
      <c r="E275" s="37">
        <v>0</v>
      </c>
    </row>
    <row r="276" spans="1:5" s="38" customFormat="1" ht="12" customHeight="1">
      <c r="A276" s="19" t="s">
        <v>63</v>
      </c>
      <c r="B276" s="16">
        <v>1091</v>
      </c>
      <c r="C276" s="51">
        <v>2873</v>
      </c>
      <c r="D276" s="51">
        <v>2873</v>
      </c>
      <c r="E276" s="37">
        <v>537</v>
      </c>
    </row>
    <row r="277" spans="1:5" s="35" customFormat="1" ht="12" customHeight="1">
      <c r="A277" s="20" t="s">
        <v>28</v>
      </c>
      <c r="B277" s="22">
        <v>9999</v>
      </c>
      <c r="C277" s="34">
        <f>SUM(C256,C258,C262:C266)</f>
        <v>325685</v>
      </c>
      <c r="D277" s="34">
        <f>SUM(D256,D258,D262:D266)</f>
        <v>325685</v>
      </c>
      <c r="E277" s="34">
        <f>SUM(E256,E258,E262:E266)</f>
        <v>58767</v>
      </c>
    </row>
    <row r="278" spans="1:5" s="35" customFormat="1" ht="12" customHeight="1">
      <c r="A278" s="20"/>
      <c r="B278" s="22"/>
      <c r="C278" s="34"/>
      <c r="D278" s="34"/>
      <c r="E278" s="34"/>
    </row>
    <row r="279" spans="1:5" ht="12" customHeight="1">
      <c r="A279" s="20" t="s">
        <v>104</v>
      </c>
      <c r="B279" s="22" t="s">
        <v>105</v>
      </c>
      <c r="C279" s="34"/>
      <c r="D279" s="25"/>
      <c r="E279" s="25"/>
    </row>
    <row r="280" spans="1:5" s="35" customFormat="1" ht="12" customHeight="1">
      <c r="A280" s="20" t="s">
        <v>19</v>
      </c>
      <c r="B280" s="22">
        <v>100</v>
      </c>
      <c r="C280" s="34">
        <v>246310</v>
      </c>
      <c r="D280" s="34">
        <f>SUM(D281:D281)</f>
        <v>246310</v>
      </c>
      <c r="E280" s="34">
        <f>SUM(E281:E281)</f>
        <v>56996</v>
      </c>
    </row>
    <row r="281" spans="1:5" ht="12" customHeight="1">
      <c r="A281" s="19" t="s">
        <v>20</v>
      </c>
      <c r="B281" s="16">
        <v>101</v>
      </c>
      <c r="C281" s="33">
        <v>246310</v>
      </c>
      <c r="D281" s="33">
        <v>246310</v>
      </c>
      <c r="E281" s="33">
        <v>56996</v>
      </c>
    </row>
    <row r="282" spans="1:5" s="35" customFormat="1" ht="12" customHeight="1">
      <c r="A282" s="20" t="s">
        <v>23</v>
      </c>
      <c r="B282" s="22">
        <v>200</v>
      </c>
      <c r="C282" s="34">
        <f>SUM(C283:C285)</f>
        <v>21005</v>
      </c>
      <c r="D282" s="34">
        <f>SUM(D283:D285)</f>
        <v>21005</v>
      </c>
      <c r="E282" s="34">
        <f>SUM(E283:E285)</f>
        <v>4077</v>
      </c>
    </row>
    <row r="283" spans="1:5" ht="12" customHeight="1">
      <c r="A283" s="19" t="s">
        <v>24</v>
      </c>
      <c r="B283" s="16">
        <v>201</v>
      </c>
      <c r="C283" s="33">
        <v>21005</v>
      </c>
      <c r="D283" s="33">
        <v>20580</v>
      </c>
      <c r="E283" s="33">
        <v>3652</v>
      </c>
    </row>
    <row r="284" spans="1:5" ht="12" customHeight="1">
      <c r="A284" s="19" t="s">
        <v>56</v>
      </c>
      <c r="B284" s="16">
        <v>208</v>
      </c>
      <c r="C284" s="33"/>
      <c r="D284" s="33">
        <v>100</v>
      </c>
      <c r="E284" s="33">
        <v>100</v>
      </c>
    </row>
    <row r="285" spans="1:5" ht="12" customHeight="1">
      <c r="A285" s="19" t="s">
        <v>57</v>
      </c>
      <c r="B285" s="16">
        <v>209</v>
      </c>
      <c r="C285" s="33"/>
      <c r="D285" s="33">
        <v>325</v>
      </c>
      <c r="E285" s="33">
        <v>325</v>
      </c>
    </row>
    <row r="286" spans="1:5" s="35" customFormat="1" ht="12" customHeight="1">
      <c r="A286" s="20" t="s">
        <v>25</v>
      </c>
      <c r="B286" s="22">
        <v>300</v>
      </c>
      <c r="C286" s="34">
        <v>72127</v>
      </c>
      <c r="D286" s="34">
        <v>72127</v>
      </c>
      <c r="E286" s="34">
        <v>14661</v>
      </c>
    </row>
    <row r="287" spans="1:5" s="35" customFormat="1" ht="12" customHeight="1">
      <c r="A287" s="20" t="s">
        <v>26</v>
      </c>
      <c r="B287" s="22">
        <v>500</v>
      </c>
      <c r="C287" s="34">
        <v>12029</v>
      </c>
      <c r="D287" s="34">
        <v>12029</v>
      </c>
      <c r="E287" s="34">
        <v>2814</v>
      </c>
    </row>
    <row r="288" spans="1:5" s="35" customFormat="1" ht="12" customHeight="1">
      <c r="A288" s="20" t="s">
        <v>27</v>
      </c>
      <c r="B288" s="22">
        <v>700</v>
      </c>
      <c r="C288" s="34">
        <v>1919</v>
      </c>
      <c r="D288" s="34">
        <v>1919</v>
      </c>
      <c r="E288" s="34">
        <v>566</v>
      </c>
    </row>
    <row r="289" spans="1:5" s="40" customFormat="1" ht="12" customHeight="1">
      <c r="A289" s="20" t="s">
        <v>35</v>
      </c>
      <c r="B289" s="22">
        <v>1000</v>
      </c>
      <c r="C289" s="39">
        <f>SUM(C290:C300)</f>
        <v>264177</v>
      </c>
      <c r="D289" s="39">
        <f>SUM(D290:D300)</f>
        <v>264177</v>
      </c>
      <c r="E289" s="39">
        <f>SUM(E290:E300)</f>
        <v>44705</v>
      </c>
    </row>
    <row r="290" spans="1:5" s="38" customFormat="1" ht="12" customHeight="1">
      <c r="A290" s="19" t="s">
        <v>103</v>
      </c>
      <c r="B290" s="16">
        <v>1011</v>
      </c>
      <c r="C290" s="51">
        <v>101378</v>
      </c>
      <c r="D290" s="51">
        <v>101378</v>
      </c>
      <c r="E290" s="37">
        <v>18533</v>
      </c>
    </row>
    <row r="291" spans="1:5" s="38" customFormat="1" ht="12" customHeight="1">
      <c r="A291" s="19" t="s">
        <v>66</v>
      </c>
      <c r="B291" s="16">
        <v>1012</v>
      </c>
      <c r="C291" s="51">
        <v>3000</v>
      </c>
      <c r="D291" s="51">
        <v>3000</v>
      </c>
      <c r="E291" s="37">
        <v>1222</v>
      </c>
    </row>
    <row r="292" spans="1:5" s="38" customFormat="1" ht="12" customHeight="1">
      <c r="A292" s="19" t="s">
        <v>36</v>
      </c>
      <c r="B292" s="16">
        <v>1013</v>
      </c>
      <c r="C292" s="51">
        <v>7120</v>
      </c>
      <c r="D292" s="51">
        <v>7120</v>
      </c>
      <c r="E292" s="37">
        <v>228</v>
      </c>
    </row>
    <row r="293" spans="1:5" s="38" customFormat="1" ht="12" customHeight="1">
      <c r="A293" s="19" t="s">
        <v>37</v>
      </c>
      <c r="B293" s="16">
        <v>1015</v>
      </c>
      <c r="C293" s="51">
        <v>15000</v>
      </c>
      <c r="D293" s="51">
        <v>15000</v>
      </c>
      <c r="E293" s="37">
        <v>2666</v>
      </c>
    </row>
    <row r="294" spans="1:5" s="38" customFormat="1" ht="12" customHeight="1">
      <c r="A294" s="19" t="s">
        <v>38</v>
      </c>
      <c r="B294" s="16">
        <v>1016</v>
      </c>
      <c r="C294" s="51">
        <v>108000</v>
      </c>
      <c r="D294" s="51">
        <v>108000</v>
      </c>
      <c r="E294" s="37">
        <v>16897</v>
      </c>
    </row>
    <row r="295" spans="1:5" s="38" customFormat="1" ht="12" customHeight="1">
      <c r="A295" s="19" t="s">
        <v>62</v>
      </c>
      <c r="B295" s="16">
        <v>1020</v>
      </c>
      <c r="C295" s="51">
        <v>20000</v>
      </c>
      <c r="D295" s="51">
        <v>20000</v>
      </c>
      <c r="E295" s="37">
        <v>3049</v>
      </c>
    </row>
    <row r="296" spans="1:5" s="38" customFormat="1" ht="12" customHeight="1">
      <c r="A296" s="19" t="s">
        <v>39</v>
      </c>
      <c r="B296" s="16">
        <v>1030</v>
      </c>
      <c r="C296" s="51">
        <v>1000</v>
      </c>
      <c r="D296" s="51">
        <v>1000</v>
      </c>
      <c r="E296" s="37">
        <v>686</v>
      </c>
    </row>
    <row r="297" spans="1:5" s="38" customFormat="1" ht="12" customHeight="1">
      <c r="A297" s="19" t="s">
        <v>106</v>
      </c>
      <c r="B297" s="16">
        <v>1040</v>
      </c>
      <c r="C297" s="51">
        <v>150</v>
      </c>
      <c r="D297" s="51">
        <v>150</v>
      </c>
      <c r="E297" s="37">
        <v>0</v>
      </c>
    </row>
    <row r="298" spans="1:5" s="38" customFormat="1" ht="11.25" customHeight="1">
      <c r="A298" s="19" t="s">
        <v>40</v>
      </c>
      <c r="B298" s="16">
        <v>1051</v>
      </c>
      <c r="C298" s="51">
        <v>300</v>
      </c>
      <c r="D298" s="51">
        <v>300</v>
      </c>
      <c r="E298" s="37">
        <v>11</v>
      </c>
    </row>
    <row r="299" spans="1:5" s="38" customFormat="1" ht="12" customHeight="1">
      <c r="A299" s="19" t="s">
        <v>67</v>
      </c>
      <c r="B299" s="16">
        <v>1062</v>
      </c>
      <c r="C299" s="51">
        <v>210</v>
      </c>
      <c r="D299" s="51">
        <v>210</v>
      </c>
      <c r="E299" s="37">
        <v>133</v>
      </c>
    </row>
    <row r="300" spans="1:5" s="38" customFormat="1" ht="12" customHeight="1">
      <c r="A300" s="19" t="s">
        <v>63</v>
      </c>
      <c r="B300" s="16">
        <v>1091</v>
      </c>
      <c r="C300" s="51">
        <v>8019</v>
      </c>
      <c r="D300" s="51">
        <v>8019</v>
      </c>
      <c r="E300" s="37">
        <v>1280</v>
      </c>
    </row>
    <row r="301" spans="1:5" s="35" customFormat="1" ht="12" customHeight="1">
      <c r="A301" s="20" t="s">
        <v>28</v>
      </c>
      <c r="B301" s="22">
        <v>9999</v>
      </c>
      <c r="C301" s="34">
        <f>SUM(C280,C282,C286:C289)</f>
        <v>617567</v>
      </c>
      <c r="D301" s="34">
        <f>SUM(D280,D282,D286:D289)</f>
        <v>617567</v>
      </c>
      <c r="E301" s="34">
        <f>SUM(E280,E282,E286:E289)</f>
        <v>123819</v>
      </c>
    </row>
    <row r="302" spans="1:5" s="35" customFormat="1" ht="12" customHeight="1">
      <c r="A302" s="20" t="s">
        <v>107</v>
      </c>
      <c r="B302" s="22"/>
      <c r="C302" s="34">
        <f>SUM(C253,C277,C301)</f>
        <v>1008695</v>
      </c>
      <c r="D302" s="34">
        <f>SUM(D253,D277,D301)</f>
        <v>1112510</v>
      </c>
      <c r="E302" s="34">
        <f>SUM(E253,E277,E301)</f>
        <v>348438</v>
      </c>
    </row>
    <row r="303" spans="1:5" s="35" customFormat="1" ht="12" customHeight="1">
      <c r="A303" s="20"/>
      <c r="B303" s="22"/>
      <c r="C303" s="34"/>
      <c r="D303" s="34"/>
      <c r="E303" s="34"/>
    </row>
    <row r="304" spans="1:5" s="40" customFormat="1" ht="12" customHeight="1">
      <c r="A304" s="20" t="s">
        <v>108</v>
      </c>
      <c r="B304" s="22"/>
      <c r="C304" s="36">
        <f>SUM(C253,C277,C301)</f>
        <v>1008695</v>
      </c>
      <c r="D304" s="36">
        <f>SUM(D253,D277,D301)</f>
        <v>1112510</v>
      </c>
      <c r="E304" s="36">
        <f>SUM(E253,E277,E301)</f>
        <v>348438</v>
      </c>
    </row>
    <row r="305" spans="1:5" s="40" customFormat="1" ht="12" customHeight="1">
      <c r="A305" s="20"/>
      <c r="B305" s="22"/>
      <c r="C305" s="55"/>
      <c r="D305" s="39"/>
      <c r="E305" s="39"/>
    </row>
    <row r="306" spans="1:5" s="40" customFormat="1" ht="12" customHeight="1">
      <c r="A306" s="20" t="s">
        <v>109</v>
      </c>
      <c r="B306" s="22"/>
      <c r="C306" s="55"/>
      <c r="D306" s="39"/>
      <c r="E306" s="39"/>
    </row>
    <row r="307" spans="1:5" s="40" customFormat="1" ht="12" customHeight="1">
      <c r="A307" s="20" t="s">
        <v>110</v>
      </c>
      <c r="B307" s="22"/>
      <c r="C307" s="55"/>
      <c r="D307" s="39"/>
      <c r="E307" s="39"/>
    </row>
    <row r="308" spans="1:5" ht="12" customHeight="1">
      <c r="A308" s="20" t="s">
        <v>111</v>
      </c>
      <c r="B308" s="22" t="s">
        <v>112</v>
      </c>
      <c r="C308" s="34"/>
      <c r="D308" s="25"/>
      <c r="E308" s="25"/>
    </row>
    <row r="309" spans="1:5" s="35" customFormat="1" ht="12" customHeight="1">
      <c r="A309" s="20" t="s">
        <v>113</v>
      </c>
      <c r="B309" s="22">
        <v>4500</v>
      </c>
      <c r="C309" s="34">
        <v>304251</v>
      </c>
      <c r="D309" s="34">
        <v>304251</v>
      </c>
      <c r="E309" s="34">
        <v>66300</v>
      </c>
    </row>
    <row r="310" spans="1:5" s="35" customFormat="1" ht="12" customHeight="1">
      <c r="A310" s="20" t="s">
        <v>28</v>
      </c>
      <c r="B310" s="22">
        <v>9999</v>
      </c>
      <c r="C310" s="34">
        <f>SUM(C309)</f>
        <v>304251</v>
      </c>
      <c r="D310" s="34">
        <f>SUM(D309)</f>
        <v>304251</v>
      </c>
      <c r="E310" s="34">
        <f>SUM(E309)</f>
        <v>66300</v>
      </c>
    </row>
    <row r="311" spans="1:5" s="35" customFormat="1" ht="12" customHeight="1">
      <c r="A311" s="20"/>
      <c r="B311" s="22"/>
      <c r="C311" s="34"/>
      <c r="D311" s="34"/>
      <c r="E311" s="34"/>
    </row>
    <row r="312" spans="1:5" ht="12" customHeight="1">
      <c r="A312" s="20" t="s">
        <v>114</v>
      </c>
      <c r="B312" s="22" t="s">
        <v>115</v>
      </c>
      <c r="C312" s="34"/>
      <c r="D312" s="25"/>
      <c r="E312" s="25"/>
    </row>
    <row r="313" spans="1:5" s="35" customFormat="1" ht="12" customHeight="1">
      <c r="A313" s="20" t="s">
        <v>19</v>
      </c>
      <c r="B313" s="22">
        <v>100</v>
      </c>
      <c r="C313" s="34">
        <v>375037</v>
      </c>
      <c r="D313" s="34">
        <f>SUM(D314:D314)</f>
        <v>375037</v>
      </c>
      <c r="E313" s="34">
        <f>SUM(E314:E314)</f>
        <v>73223</v>
      </c>
    </row>
    <row r="314" spans="1:5" ht="12" customHeight="1">
      <c r="A314" s="19" t="s">
        <v>20</v>
      </c>
      <c r="B314" s="16">
        <v>101</v>
      </c>
      <c r="C314" s="33">
        <v>375037</v>
      </c>
      <c r="D314" s="33">
        <v>375037</v>
      </c>
      <c r="E314" s="33">
        <v>73223</v>
      </c>
    </row>
    <row r="315" spans="1:5" s="35" customFormat="1" ht="12" customHeight="1">
      <c r="A315" s="20" t="s">
        <v>23</v>
      </c>
      <c r="B315" s="22">
        <v>200</v>
      </c>
      <c r="C315" s="34">
        <f>SUM(C316:C317)</f>
        <v>71712</v>
      </c>
      <c r="D315" s="34">
        <f>SUM(D316:D317)</f>
        <v>71712</v>
      </c>
      <c r="E315" s="34">
        <f>SUM(E316:E317)</f>
        <v>1942</v>
      </c>
    </row>
    <row r="316" spans="1:5" ht="12" customHeight="1">
      <c r="A316" s="19" t="s">
        <v>56</v>
      </c>
      <c r="B316" s="16">
        <v>208</v>
      </c>
      <c r="C316" s="33">
        <v>71712</v>
      </c>
      <c r="D316" s="33">
        <v>69612</v>
      </c>
      <c r="E316" s="33">
        <v>327</v>
      </c>
    </row>
    <row r="317" spans="1:5" ht="12" customHeight="1">
      <c r="A317" s="19" t="s">
        <v>57</v>
      </c>
      <c r="B317" s="16">
        <v>209</v>
      </c>
      <c r="C317" s="33"/>
      <c r="D317" s="33">
        <v>2100</v>
      </c>
      <c r="E317" s="33">
        <v>1615</v>
      </c>
    </row>
    <row r="318" spans="1:5" s="35" customFormat="1" ht="12" customHeight="1">
      <c r="A318" s="20" t="s">
        <v>25</v>
      </c>
      <c r="B318" s="22">
        <v>300</v>
      </c>
      <c r="C318" s="34">
        <v>116288</v>
      </c>
      <c r="D318" s="34">
        <v>116288</v>
      </c>
      <c r="E318" s="34">
        <v>20587</v>
      </c>
    </row>
    <row r="319" spans="1:5" s="35" customFormat="1" ht="12" customHeight="1">
      <c r="A319" s="20" t="s">
        <v>26</v>
      </c>
      <c r="B319" s="22">
        <v>500</v>
      </c>
      <c r="C319" s="34">
        <v>19330</v>
      </c>
      <c r="D319" s="34">
        <v>19330</v>
      </c>
      <c r="E319" s="34">
        <v>3542</v>
      </c>
    </row>
    <row r="320" spans="1:5" s="35" customFormat="1" ht="12" customHeight="1">
      <c r="A320" s="20" t="s">
        <v>27</v>
      </c>
      <c r="B320" s="22">
        <v>700</v>
      </c>
      <c r="C320" s="34">
        <v>1660</v>
      </c>
      <c r="D320" s="34">
        <v>1660</v>
      </c>
      <c r="E320" s="34">
        <v>320</v>
      </c>
    </row>
    <row r="321" spans="1:5" s="40" customFormat="1" ht="12" customHeight="1">
      <c r="A321" s="20" t="s">
        <v>35</v>
      </c>
      <c r="B321" s="22">
        <v>1000</v>
      </c>
      <c r="C321" s="39">
        <f>SUM(C322:C330)</f>
        <v>406904</v>
      </c>
      <c r="D321" s="39">
        <f>SUM(D322:D330)</f>
        <v>406904</v>
      </c>
      <c r="E321" s="39">
        <f>SUM(E322:E330)</f>
        <v>78155</v>
      </c>
    </row>
    <row r="322" spans="1:5" s="38" customFormat="1" ht="12" customHeight="1">
      <c r="A322" s="19" t="s">
        <v>36</v>
      </c>
      <c r="B322" s="16">
        <v>1013</v>
      </c>
      <c r="C322" s="51">
        <v>13401</v>
      </c>
      <c r="D322" s="51">
        <v>13401</v>
      </c>
      <c r="E322" s="37">
        <v>0</v>
      </c>
    </row>
    <row r="323" spans="1:5" s="38" customFormat="1" ht="12" customHeight="1">
      <c r="A323" s="19" t="s">
        <v>61</v>
      </c>
      <c r="B323" s="16">
        <v>1014</v>
      </c>
      <c r="C323" s="51">
        <v>20476</v>
      </c>
      <c r="D323" s="51">
        <v>20476</v>
      </c>
      <c r="E323" s="37">
        <v>135</v>
      </c>
    </row>
    <row r="324" spans="1:5" s="38" customFormat="1" ht="12" customHeight="1">
      <c r="A324" s="19" t="s">
        <v>37</v>
      </c>
      <c r="B324" s="16">
        <v>1015</v>
      </c>
      <c r="C324" s="51">
        <v>34696</v>
      </c>
      <c r="D324" s="51">
        <v>34696</v>
      </c>
      <c r="E324" s="37">
        <v>6884</v>
      </c>
    </row>
    <row r="325" spans="1:5" s="38" customFormat="1" ht="12" customHeight="1">
      <c r="A325" s="19" t="s">
        <v>38</v>
      </c>
      <c r="B325" s="16">
        <v>1016</v>
      </c>
      <c r="C325" s="51">
        <v>96100</v>
      </c>
      <c r="D325" s="51">
        <v>96100</v>
      </c>
      <c r="E325" s="37">
        <v>12951</v>
      </c>
    </row>
    <row r="326" spans="1:5" s="38" customFormat="1" ht="12" customHeight="1">
      <c r="A326" s="19" t="s">
        <v>62</v>
      </c>
      <c r="B326" s="16">
        <v>1020</v>
      </c>
      <c r="C326" s="51">
        <v>113998</v>
      </c>
      <c r="D326" s="51">
        <v>113998</v>
      </c>
      <c r="E326" s="37">
        <v>18724</v>
      </c>
    </row>
    <row r="327" spans="1:5" s="38" customFormat="1" ht="12" customHeight="1">
      <c r="A327" s="19" t="s">
        <v>39</v>
      </c>
      <c r="B327" s="16">
        <v>1030</v>
      </c>
      <c r="C327" s="51">
        <v>35340</v>
      </c>
      <c r="D327" s="51">
        <v>35340</v>
      </c>
      <c r="E327" s="37">
        <v>29607</v>
      </c>
    </row>
    <row r="328" spans="1:5" s="38" customFormat="1" ht="11.25" customHeight="1">
      <c r="A328" s="19" t="s">
        <v>40</v>
      </c>
      <c r="B328" s="16">
        <v>1051</v>
      </c>
      <c r="C328" s="51">
        <v>6800</v>
      </c>
      <c r="D328" s="51">
        <v>6800</v>
      </c>
      <c r="E328" s="37">
        <v>766</v>
      </c>
    </row>
    <row r="329" spans="1:5" s="38" customFormat="1" ht="12" customHeight="1">
      <c r="A329" s="19" t="s">
        <v>63</v>
      </c>
      <c r="B329" s="16">
        <v>1091</v>
      </c>
      <c r="C329" s="51">
        <v>10095</v>
      </c>
      <c r="D329" s="51">
        <v>10095</v>
      </c>
      <c r="E329" s="37">
        <v>2521</v>
      </c>
    </row>
    <row r="330" spans="1:5" s="38" customFormat="1" ht="12" customHeight="1">
      <c r="A330" s="19" t="s">
        <v>42</v>
      </c>
      <c r="B330" s="16">
        <v>1098</v>
      </c>
      <c r="C330" s="51">
        <v>75998</v>
      </c>
      <c r="D330" s="51">
        <v>75998</v>
      </c>
      <c r="E330" s="37">
        <v>6567</v>
      </c>
    </row>
    <row r="331" spans="1:5" s="35" customFormat="1" ht="12" customHeight="1">
      <c r="A331" s="20" t="s">
        <v>28</v>
      </c>
      <c r="B331" s="22">
        <v>9999</v>
      </c>
      <c r="C331" s="34">
        <f>SUM(C313,C315,C318:C321)</f>
        <v>990931</v>
      </c>
      <c r="D331" s="34">
        <f>SUM(D313,D315,D318:D321)</f>
        <v>990931</v>
      </c>
      <c r="E331" s="34">
        <f>SUM(E313,E315,E318:E321)</f>
        <v>177769</v>
      </c>
    </row>
    <row r="332" spans="1:5" s="35" customFormat="1" ht="12" customHeight="1">
      <c r="A332" s="20" t="s">
        <v>70</v>
      </c>
      <c r="B332" s="22">
        <v>5200</v>
      </c>
      <c r="C332" s="55">
        <v>4</v>
      </c>
      <c r="D332" s="36">
        <v>4</v>
      </c>
      <c r="E332" s="36">
        <v>0</v>
      </c>
    </row>
    <row r="333" spans="1:5" s="35" customFormat="1" ht="12" customHeight="1">
      <c r="A333" s="20" t="s">
        <v>71</v>
      </c>
      <c r="B333" s="22"/>
      <c r="C333" s="36">
        <f>SUM(C332:C332)</f>
        <v>4</v>
      </c>
      <c r="D333" s="36">
        <f>SUM(D332:D332)</f>
        <v>4</v>
      </c>
      <c r="E333" s="36">
        <f>SUM(E332:E332)</f>
        <v>0</v>
      </c>
    </row>
    <row r="334" spans="1:5" s="35" customFormat="1" ht="12" customHeight="1">
      <c r="A334" s="20" t="s">
        <v>72</v>
      </c>
      <c r="B334" s="22">
        <v>9999</v>
      </c>
      <c r="C334" s="34">
        <f>SUM(C331,C333)</f>
        <v>990935</v>
      </c>
      <c r="D334" s="34">
        <f>SUM(D331,D333)</f>
        <v>990935</v>
      </c>
      <c r="E334" s="34">
        <f>SUM(E331,E333)</f>
        <v>177769</v>
      </c>
    </row>
    <row r="335" spans="1:5" s="40" customFormat="1" ht="12" customHeight="1">
      <c r="A335" s="20"/>
      <c r="B335" s="22"/>
      <c r="C335" s="55"/>
      <c r="D335" s="39"/>
      <c r="E335" s="39"/>
    </row>
    <row r="336" spans="1:5" ht="12" customHeight="1">
      <c r="A336" s="20" t="s">
        <v>116</v>
      </c>
      <c r="B336" s="22" t="s">
        <v>117</v>
      </c>
      <c r="C336" s="34"/>
      <c r="D336" s="25"/>
      <c r="E336" s="25"/>
    </row>
    <row r="337" spans="1:5" s="35" customFormat="1" ht="12" customHeight="1">
      <c r="A337" s="20" t="s">
        <v>19</v>
      </c>
      <c r="B337" s="22">
        <v>100</v>
      </c>
      <c r="C337" s="34">
        <f>SUM(C338:C338)</f>
        <v>112290</v>
      </c>
      <c r="D337" s="34">
        <f>SUM(D338:D338)</f>
        <v>112290</v>
      </c>
      <c r="E337" s="34">
        <f>SUM(E338:E338)</f>
        <v>26776</v>
      </c>
    </row>
    <row r="338" spans="1:5" ht="12" customHeight="1">
      <c r="A338" s="19" t="s">
        <v>20</v>
      </c>
      <c r="B338" s="16">
        <v>101</v>
      </c>
      <c r="C338" s="33">
        <v>112290</v>
      </c>
      <c r="D338" s="33">
        <v>112290</v>
      </c>
      <c r="E338" s="33">
        <v>26776</v>
      </c>
    </row>
    <row r="339" spans="1:5" s="35" customFormat="1" ht="12" customHeight="1">
      <c r="A339" s="20" t="s">
        <v>23</v>
      </c>
      <c r="B339" s="22">
        <v>200</v>
      </c>
      <c r="C339" s="34">
        <f>SUM(C340:C341)</f>
        <v>24500</v>
      </c>
      <c r="D339" s="34">
        <f>SUM(D340:D341)</f>
        <v>24500</v>
      </c>
      <c r="E339" s="34">
        <f>SUM(E340:E341)</f>
        <v>117</v>
      </c>
    </row>
    <row r="340" spans="1:5" ht="12" customHeight="1">
      <c r="A340" s="19" t="s">
        <v>56</v>
      </c>
      <c r="B340" s="16">
        <v>208</v>
      </c>
      <c r="C340" s="33">
        <v>24500</v>
      </c>
      <c r="D340" s="33">
        <v>24300</v>
      </c>
      <c r="E340" s="33">
        <v>0</v>
      </c>
    </row>
    <row r="341" spans="1:5" ht="12" customHeight="1">
      <c r="A341" s="19" t="s">
        <v>57</v>
      </c>
      <c r="B341" s="16">
        <v>209</v>
      </c>
      <c r="C341" s="33"/>
      <c r="D341" s="33">
        <v>200</v>
      </c>
      <c r="E341" s="33">
        <v>117</v>
      </c>
    </row>
    <row r="342" spans="1:5" s="35" customFormat="1" ht="12" customHeight="1">
      <c r="A342" s="20" t="s">
        <v>25</v>
      </c>
      <c r="B342" s="22">
        <v>300</v>
      </c>
      <c r="C342" s="34">
        <v>37112</v>
      </c>
      <c r="D342" s="34">
        <v>37112</v>
      </c>
      <c r="E342" s="34">
        <v>7531</v>
      </c>
    </row>
    <row r="343" spans="1:5" s="35" customFormat="1" ht="12" customHeight="1">
      <c r="A343" s="20" t="s">
        <v>26</v>
      </c>
      <c r="B343" s="22">
        <v>500</v>
      </c>
      <c r="C343" s="34">
        <v>6155</v>
      </c>
      <c r="D343" s="34">
        <v>6155</v>
      </c>
      <c r="E343" s="34">
        <v>1293</v>
      </c>
    </row>
    <row r="344" spans="1:5" s="35" customFormat="1" ht="12" customHeight="1">
      <c r="A344" s="20" t="s">
        <v>27</v>
      </c>
      <c r="B344" s="22">
        <v>700</v>
      </c>
      <c r="C344" s="34">
        <v>780</v>
      </c>
      <c r="D344" s="34">
        <v>780</v>
      </c>
      <c r="E344" s="34">
        <v>184</v>
      </c>
    </row>
    <row r="345" spans="1:5" s="40" customFormat="1" ht="12" customHeight="1">
      <c r="A345" s="20" t="s">
        <v>35</v>
      </c>
      <c r="B345" s="22">
        <v>1000</v>
      </c>
      <c r="C345" s="39">
        <f>SUM(C346:C354)</f>
        <v>107291</v>
      </c>
      <c r="D345" s="39">
        <f>SUM(D346:D354)</f>
        <v>107291</v>
      </c>
      <c r="E345" s="39">
        <f>SUM(E346:E354)</f>
        <v>44062</v>
      </c>
    </row>
    <row r="346" spans="1:5" s="38" customFormat="1" ht="12" customHeight="1">
      <c r="A346" s="19" t="s">
        <v>36</v>
      </c>
      <c r="B346" s="16">
        <v>1013</v>
      </c>
      <c r="C346" s="51">
        <v>4200</v>
      </c>
      <c r="D346" s="51">
        <v>4200</v>
      </c>
      <c r="E346" s="37">
        <v>0</v>
      </c>
    </row>
    <row r="347" spans="1:5" s="38" customFormat="1" ht="12" customHeight="1">
      <c r="A347" s="19" t="s">
        <v>61</v>
      </c>
      <c r="B347" s="16">
        <v>1014</v>
      </c>
      <c r="C347" s="51">
        <v>4150</v>
      </c>
      <c r="D347" s="51">
        <v>2451</v>
      </c>
      <c r="E347" s="37">
        <v>119</v>
      </c>
    </row>
    <row r="348" spans="1:5" s="38" customFormat="1" ht="12" customHeight="1">
      <c r="A348" s="19" t="s">
        <v>37</v>
      </c>
      <c r="B348" s="16">
        <v>1015</v>
      </c>
      <c r="C348" s="51">
        <v>8032</v>
      </c>
      <c r="D348" s="51">
        <v>8032</v>
      </c>
      <c r="E348" s="37">
        <v>1218</v>
      </c>
    </row>
    <row r="349" spans="1:5" s="38" customFormat="1" ht="12" customHeight="1">
      <c r="A349" s="19" t="s">
        <v>38</v>
      </c>
      <c r="B349" s="16">
        <v>1016</v>
      </c>
      <c r="C349" s="51">
        <v>62954</v>
      </c>
      <c r="D349" s="51">
        <v>62954</v>
      </c>
      <c r="E349" s="37">
        <v>31186</v>
      </c>
    </row>
    <row r="350" spans="1:5" s="38" customFormat="1" ht="12" customHeight="1">
      <c r="A350" s="19" t="s">
        <v>62</v>
      </c>
      <c r="B350" s="16">
        <v>1020</v>
      </c>
      <c r="C350" s="51">
        <v>20132</v>
      </c>
      <c r="D350" s="51">
        <v>20132</v>
      </c>
      <c r="E350" s="37">
        <v>6042</v>
      </c>
    </row>
    <row r="351" spans="1:5" s="38" customFormat="1" ht="12" customHeight="1">
      <c r="A351" s="19" t="s">
        <v>39</v>
      </c>
      <c r="B351" s="16">
        <v>1030</v>
      </c>
      <c r="C351" s="51">
        <v>157</v>
      </c>
      <c r="D351" s="51">
        <v>157</v>
      </c>
      <c r="E351" s="37">
        <v>0</v>
      </c>
    </row>
    <row r="352" spans="1:5" s="38" customFormat="1" ht="11.25" customHeight="1">
      <c r="A352" s="19" t="s">
        <v>40</v>
      </c>
      <c r="B352" s="16">
        <v>1051</v>
      </c>
      <c r="C352" s="51">
        <v>1707</v>
      </c>
      <c r="D352" s="51">
        <v>1707</v>
      </c>
      <c r="E352" s="37">
        <v>325</v>
      </c>
    </row>
    <row r="353" spans="1:5" s="38" customFormat="1" ht="12" customHeight="1">
      <c r="A353" s="19" t="s">
        <v>63</v>
      </c>
      <c r="B353" s="16">
        <v>1091</v>
      </c>
      <c r="C353" s="51">
        <v>3369</v>
      </c>
      <c r="D353" s="51">
        <v>3369</v>
      </c>
      <c r="E353" s="37">
        <v>883</v>
      </c>
    </row>
    <row r="354" spans="1:5" s="38" customFormat="1" ht="12" customHeight="1">
      <c r="A354" s="19" t="s">
        <v>42</v>
      </c>
      <c r="B354" s="16">
        <v>1098</v>
      </c>
      <c r="C354" s="51">
        <v>2590</v>
      </c>
      <c r="D354" s="51">
        <v>4289</v>
      </c>
      <c r="E354" s="37">
        <v>4289</v>
      </c>
    </row>
    <row r="355" spans="1:5" s="35" customFormat="1" ht="12" customHeight="1">
      <c r="A355" s="20" t="s">
        <v>28</v>
      </c>
      <c r="B355" s="22">
        <v>9999</v>
      </c>
      <c r="C355" s="34">
        <f>SUM(C337,C339,C342:C345)</f>
        <v>288128</v>
      </c>
      <c r="D355" s="34">
        <f>SUM(D337,D339,D342:D345)</f>
        <v>288128</v>
      </c>
      <c r="E355" s="34">
        <f>SUM(E337,E339,E342:E345)</f>
        <v>79963</v>
      </c>
    </row>
    <row r="356" spans="1:5" s="40" customFormat="1" ht="12" customHeight="1">
      <c r="A356" s="20"/>
      <c r="B356" s="22"/>
      <c r="C356" s="55"/>
      <c r="D356" s="39"/>
      <c r="E356" s="39"/>
    </row>
    <row r="357" spans="1:5" s="35" customFormat="1" ht="12" customHeight="1">
      <c r="A357" s="20" t="s">
        <v>70</v>
      </c>
      <c r="B357" s="22">
        <v>5200</v>
      </c>
      <c r="C357" s="55">
        <v>650</v>
      </c>
      <c r="D357" s="36">
        <v>650</v>
      </c>
      <c r="E357" s="36">
        <v>0</v>
      </c>
    </row>
    <row r="358" spans="1:5" s="35" customFormat="1" ht="12" customHeight="1">
      <c r="A358" s="20" t="s">
        <v>71</v>
      </c>
      <c r="B358" s="22"/>
      <c r="C358" s="55">
        <v>650</v>
      </c>
      <c r="D358" s="36">
        <f>SUM(D356:D357)</f>
        <v>650</v>
      </c>
      <c r="E358" s="36">
        <f>SUM(E356:E357)</f>
        <v>0</v>
      </c>
    </row>
    <row r="359" spans="1:5" s="35" customFormat="1" ht="12" customHeight="1">
      <c r="A359" s="20" t="s">
        <v>72</v>
      </c>
      <c r="B359" s="22">
        <v>9999</v>
      </c>
      <c r="C359" s="34">
        <f>SUM(C355,C358)</f>
        <v>288778</v>
      </c>
      <c r="D359" s="34">
        <f>SUM(D355,D358)</f>
        <v>288778</v>
      </c>
      <c r="E359" s="34">
        <f>SUM(E355,E358)</f>
        <v>79963</v>
      </c>
    </row>
    <row r="360" spans="1:5" s="35" customFormat="1" ht="12" customHeight="1">
      <c r="A360" s="20"/>
      <c r="B360" s="22"/>
      <c r="C360" s="34"/>
      <c r="D360" s="34"/>
      <c r="E360" s="34"/>
    </row>
    <row r="361" spans="1:5" s="40" customFormat="1" ht="12" customHeight="1">
      <c r="A361" s="20" t="s">
        <v>118</v>
      </c>
      <c r="B361" s="22"/>
      <c r="C361" s="36">
        <f>SUM(C310,C334,C359)</f>
        <v>1583964</v>
      </c>
      <c r="D361" s="36">
        <f>SUM(D310,D334,D359)</f>
        <v>1583964</v>
      </c>
      <c r="E361" s="36">
        <f>SUM(E310,E334,E359)</f>
        <v>324032</v>
      </c>
    </row>
    <row r="362" spans="1:5" s="40" customFormat="1" ht="12" customHeight="1">
      <c r="A362" s="20"/>
      <c r="B362" s="22"/>
      <c r="C362" s="55"/>
      <c r="D362" s="39"/>
      <c r="E362" s="39"/>
    </row>
    <row r="363" spans="1:5" s="40" customFormat="1" ht="12" customHeight="1">
      <c r="A363" s="20" t="s">
        <v>119</v>
      </c>
      <c r="B363" s="22"/>
      <c r="C363" s="36">
        <f>SUM(C361)</f>
        <v>1583964</v>
      </c>
      <c r="D363" s="36">
        <f>SUM(D361)</f>
        <v>1583964</v>
      </c>
      <c r="E363" s="36">
        <f>SUM(E361)</f>
        <v>324032</v>
      </c>
    </row>
    <row r="364" spans="1:5" s="40" customFormat="1" ht="12" customHeight="1">
      <c r="A364" s="59"/>
      <c r="B364" s="22"/>
      <c r="C364" s="55"/>
      <c r="D364" s="39"/>
      <c r="E364" s="39"/>
    </row>
    <row r="365" spans="1:5" s="38" customFormat="1" ht="12" customHeight="1">
      <c r="A365" s="20" t="s">
        <v>120</v>
      </c>
      <c r="B365" s="22"/>
      <c r="C365" s="55"/>
      <c r="D365" s="37"/>
      <c r="E365" s="37"/>
    </row>
    <row r="366" spans="1:5" s="38" customFormat="1" ht="12" customHeight="1">
      <c r="A366" s="20" t="s">
        <v>121</v>
      </c>
      <c r="B366" s="22"/>
      <c r="C366" s="55"/>
      <c r="D366" s="37"/>
      <c r="E366" s="37"/>
    </row>
    <row r="367" spans="1:5" s="38" customFormat="1" ht="12" customHeight="1">
      <c r="A367" s="20" t="s">
        <v>122</v>
      </c>
      <c r="B367" s="22" t="s">
        <v>123</v>
      </c>
      <c r="C367" s="55"/>
      <c r="D367" s="37"/>
      <c r="E367" s="37"/>
    </row>
    <row r="368" spans="1:5" s="40" customFormat="1" ht="12" customHeight="1">
      <c r="A368" s="20" t="s">
        <v>35</v>
      </c>
      <c r="B368" s="22">
        <v>1000</v>
      </c>
      <c r="C368" s="39">
        <f>SUM(C369:C369)</f>
        <v>2255</v>
      </c>
      <c r="D368" s="39">
        <f>SUM(D369:D369)</f>
        <v>2255</v>
      </c>
      <c r="E368" s="39">
        <f>SUM(E369:E369)</f>
        <v>2226</v>
      </c>
    </row>
    <row r="369" spans="1:5" s="38" customFormat="1" ht="12" customHeight="1">
      <c r="A369" s="19" t="s">
        <v>42</v>
      </c>
      <c r="B369" s="16">
        <v>1098</v>
      </c>
      <c r="C369" s="51">
        <v>2255</v>
      </c>
      <c r="D369" s="37">
        <v>2255</v>
      </c>
      <c r="E369" s="37">
        <v>2226</v>
      </c>
    </row>
    <row r="370" spans="1:5" s="40" customFormat="1" ht="12" customHeight="1">
      <c r="A370" s="20" t="s">
        <v>43</v>
      </c>
      <c r="B370" s="22">
        <v>9999</v>
      </c>
      <c r="C370" s="39">
        <f>SUM(C368)</f>
        <v>2255</v>
      </c>
      <c r="D370" s="39">
        <f>SUM(D368)</f>
        <v>2255</v>
      </c>
      <c r="E370" s="39">
        <f>SUM(E368)</f>
        <v>2226</v>
      </c>
    </row>
    <row r="371" spans="1:5" s="40" customFormat="1" ht="12" customHeight="1">
      <c r="A371" s="20"/>
      <c r="B371" s="22"/>
      <c r="C371" s="55"/>
      <c r="D371" s="39"/>
      <c r="E371" s="39"/>
    </row>
    <row r="372" spans="1:5" s="40" customFormat="1" ht="12" customHeight="1">
      <c r="A372" s="20" t="s">
        <v>124</v>
      </c>
      <c r="B372" s="22"/>
      <c r="C372" s="39">
        <f>SUM(C370)</f>
        <v>2255</v>
      </c>
      <c r="D372" s="39">
        <f>SUM(D370)</f>
        <v>2255</v>
      </c>
      <c r="E372" s="39">
        <f>SUM(E370)</f>
        <v>2226</v>
      </c>
    </row>
    <row r="373" spans="1:5" s="40" customFormat="1" ht="12" customHeight="1">
      <c r="A373" s="20"/>
      <c r="B373" s="22"/>
      <c r="C373" s="55"/>
      <c r="D373" s="39"/>
      <c r="E373" s="39"/>
    </row>
    <row r="374" spans="1:5" s="40" customFormat="1" ht="12" customHeight="1">
      <c r="A374" s="20" t="s">
        <v>125</v>
      </c>
      <c r="B374" s="22"/>
      <c r="C374" s="39">
        <f>SUM(C372)</f>
        <v>2255</v>
      </c>
      <c r="D374" s="39">
        <f>SUM(D372)</f>
        <v>2255</v>
      </c>
      <c r="E374" s="39">
        <f>SUM(E372)</f>
        <v>2226</v>
      </c>
    </row>
    <row r="375" spans="1:5" s="40" customFormat="1" ht="12" customHeight="1" thickBot="1">
      <c r="A375" s="41"/>
      <c r="B375" s="1"/>
      <c r="C375" s="56"/>
      <c r="D375" s="42"/>
      <c r="E375" s="42"/>
    </row>
    <row r="376" spans="1:5" ht="12" customHeight="1" thickBot="1" thickTop="1">
      <c r="A376" s="28" t="s">
        <v>126</v>
      </c>
      <c r="B376" s="29"/>
      <c r="C376" s="30">
        <f>SUM(C58,C104,C183,C240,C304,C363,C374)</f>
        <v>15004109</v>
      </c>
      <c r="D376" s="30">
        <f>SUM(D58,D104,D183,D240,D304,D363,D374)</f>
        <v>15107924</v>
      </c>
      <c r="E376" s="30">
        <f>SUM(E58,E104,E183,E240,E304,E363,E374)</f>
        <v>3809928</v>
      </c>
    </row>
    <row r="377" spans="3:5" ht="12" customHeight="1" thickTop="1">
      <c r="C377" s="57"/>
      <c r="D377" s="43"/>
      <c r="E377" s="43"/>
    </row>
    <row r="378" spans="3:5" ht="12" customHeight="1">
      <c r="C378" s="57"/>
      <c r="D378" s="43"/>
      <c r="E378" s="43"/>
    </row>
    <row r="379" spans="3:5" ht="12" customHeight="1">
      <c r="C379" s="57"/>
      <c r="D379" s="43"/>
      <c r="E379" s="43"/>
    </row>
    <row r="380" spans="3:5" ht="12" customHeight="1">
      <c r="C380" s="57"/>
      <c r="D380" s="43"/>
      <c r="E380" s="43"/>
    </row>
    <row r="381" spans="3:5" ht="12" customHeight="1">
      <c r="C381" s="57"/>
      <c r="D381" s="43"/>
      <c r="E381" s="43"/>
    </row>
    <row r="382" spans="3:5" ht="12" customHeight="1">
      <c r="C382" s="57"/>
      <c r="D382" s="43"/>
      <c r="E382" s="43"/>
    </row>
    <row r="383" spans="2:4" s="35" customFormat="1" ht="12" customHeight="1">
      <c r="B383" s="3"/>
      <c r="C383" s="47"/>
      <c r="D383" s="72"/>
    </row>
    <row r="384" spans="2:4" s="35" customFormat="1" ht="12" customHeight="1">
      <c r="B384" s="3"/>
      <c r="C384" s="47"/>
      <c r="D384" s="72"/>
    </row>
    <row r="385" spans="2:4" s="35" customFormat="1" ht="12" customHeight="1">
      <c r="B385" s="3"/>
      <c r="C385" s="47"/>
      <c r="D385" s="72"/>
    </row>
  </sheetData>
  <printOptions horizontalCentered="1"/>
  <pageMargins left="0.15748031496062992" right="0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Obst_vt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Gavrailova</dc:creator>
  <cp:keywords/>
  <dc:description/>
  <cp:lastModifiedBy>Tihomir Manov</cp:lastModifiedBy>
  <cp:lastPrinted>2004-06-25T10:37:34Z</cp:lastPrinted>
  <dcterms:created xsi:type="dcterms:W3CDTF">2004-06-10T12:12:39Z</dcterms:created>
  <dcterms:modified xsi:type="dcterms:W3CDTF">2004-06-30T14:03:57Z</dcterms:modified>
  <cp:category/>
  <cp:version/>
  <cp:contentType/>
  <cp:contentStatus/>
</cp:coreProperties>
</file>