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<sst xmlns="http://schemas.openxmlformats.org/spreadsheetml/2006/main" count="599" uniqueCount="244">
  <si>
    <t>ДЕЙНОСТИ,  ДОФИНАНСИРАНИ С ОБЩИНСКИ ПРИХОДИ:</t>
  </si>
  <si>
    <t>ВСИЧКО ЗА МЕСТНИ ДЕЙНОСТИ + ДЕЛЕГИРАНИ ОТ ДЪРЖАВАТА</t>
  </si>
  <si>
    <t>ВСИЧКО ЗА ДЕЛЕГИРАНИ ОТ ДЪРЖАВАТА ДЕЙНОСТИ, ДОФИНАНСИРАНИ С ОБЩИНСКИ ПРИХОДИ:</t>
  </si>
  <si>
    <t>ВСИЧКО ЗА ФУНКЦИЯ ИКОНОМ. ДЕЙНОСТИ И УСЛУГИ</t>
  </si>
  <si>
    <t>ВСИЧКО ЗА ГРУПА ДРУГИ ДЕЙНОСТИ ПО ИКОНОМИКАТА:</t>
  </si>
  <si>
    <t>ВСИЧКО ЗА ДЕЙНОСТ</t>
  </si>
  <si>
    <t>-ДР.НЕKЛАСИФИЦИРАНИ В ДР.ПАРАГРАФИ И ПОДПАРАГРАФИ</t>
  </si>
  <si>
    <t>ИЗДРЪЖKА</t>
  </si>
  <si>
    <t>8  5 2  898</t>
  </si>
  <si>
    <t>ДР.ДЕЙНОСТИ ПО ИKОНОМИKА</t>
  </si>
  <si>
    <t>5. ГРУПА ДРУГИ ДЕЙНОСТИ ПО ИКОНОМИКАТА</t>
  </si>
  <si>
    <t>8.ФУНКЦИЯ ИКОНОМИЧЕСКИ ДЕЙНОСТИ И УСЛУГИ</t>
  </si>
  <si>
    <t>ВСИЧКО ЗА ФУНКЦИЯ ПОЧ. ДЕЛО, КУЛТ. РЕЛИГ. ДЕЙНОСТИ:</t>
  </si>
  <si>
    <t>ВСИЧКО ЗА ГРУПА 4 КУЛТУРА:</t>
  </si>
  <si>
    <t>ВСИЧКО ЗА ДЕЙНОСТ:</t>
  </si>
  <si>
    <t>ВСИЧКО КАПИТАЛОВИ РАЗХОДИ:</t>
  </si>
  <si>
    <t>ПРИДОБИВАНЕ НА ДМА</t>
  </si>
  <si>
    <t>7  4 1  751</t>
  </si>
  <si>
    <t>ДЕЙНОСТ БИБЛИОТЕКИ С РЕГИОНАЛЕН ХАРАКТЕР</t>
  </si>
  <si>
    <t>ГРУПА 4 КУЛТУРА</t>
  </si>
  <si>
    <t>7.ФУНКЦИЯ ПОЧИВНО ДЕЛО КУЛТУРА РЕЛИГИОЗНИ ДЕЙНОСТИ</t>
  </si>
  <si>
    <t>ВСИЧКО ЗА ФУНКЦИЯ СОЦ.ОСИГ. ПОДПОМАГАНЕ И ГРИЖИ</t>
  </si>
  <si>
    <t>ВСИЧКО ЗА ГРУПА 3.РАБОТИ И СЛУЖБИ ПО СОЦ.ОСИГУРЯВАНЕ:</t>
  </si>
  <si>
    <t>ВСИЧКО РАЗХОДИ:</t>
  </si>
  <si>
    <t xml:space="preserve"> -ДР.РАЗХОДИ ЗА СБКО(БЕЗ ТЕЗИ ПО §02-05)</t>
  </si>
  <si>
    <t>-KОМАНДИРОВKИ В СТРАНАТА</t>
  </si>
  <si>
    <t xml:space="preserve"> -РАЗХОДИ ЗА ВЪНШНИ УСЛУГИ</t>
  </si>
  <si>
    <t>-МАТЕРИАЛИ</t>
  </si>
  <si>
    <t>5  3 2  541</t>
  </si>
  <si>
    <t>ДЕЙНОСТ ДОМОВЕ ЗАВЪЗРАСТНИ С УМСТВЕНА ИЗОСТ.</t>
  </si>
  <si>
    <t>-ЗА НЕЩАТЕН ПЕРСОНАЛ ПО  ТРУДОВИ ПРАВООТНОШЕНИЯ</t>
  </si>
  <si>
    <t>ДР.ВЪЗНАГРАЖДЕНИЯ И ПЛАЩАНИЯ ЗА ПЕРСОНАЛА</t>
  </si>
  <si>
    <t>5  3 2  532</t>
  </si>
  <si>
    <t>ПРОГРАМИ ЗА ВРЕМЕННА ЗАЕТОСТ</t>
  </si>
  <si>
    <t>3.ГРУПА РАБОТИ И СЛУЖБИ ПО СОЦ.ОСИГУРЯВАНЕ ПОДПОМАГАНЕ И ГРИЖИ</t>
  </si>
  <si>
    <t>5. ФУНКЦИЯ СОЦ.ОСИГУРЯВАНЕ ПОДПОМАГАНЕ И ГРИЖИ</t>
  </si>
  <si>
    <t>ВСИЧКО ЗА  ФУНКЦИЯ ЗДРАВЕОПАЗВАНЕ</t>
  </si>
  <si>
    <t xml:space="preserve"> -МЕДИКАМЕНТИ</t>
  </si>
  <si>
    <t>4  0  1  469</t>
  </si>
  <si>
    <t>ДЕЙНОСТ ДРУГИ ДЕЙНОСТИ ПО ЗДРАВЕОПАЗВАНЕТО</t>
  </si>
  <si>
    <t xml:space="preserve"> 4. ФУНКЦИЯ ЗДРАВЕОПАЗВАНЕ</t>
  </si>
  <si>
    <t>ВСИЧКО ЗА ФУНКЦИЯ ОБРАЗОВАНИЕ:</t>
  </si>
  <si>
    <t>ВНОСKИ ЗА ДОП.ЗАДЪЛЖ. ОСИГУРЯВАНЕ</t>
  </si>
  <si>
    <t>ЗДРАВНО-ОСИГУР.ВНОСKИ ОТ РАБОТОДАТЕЛИ</t>
  </si>
  <si>
    <t>ОСИГУРИТ.ВНОСКИ ОТ Р-Л ЗА УЧИТЕЛСКИ ПЕНС.ФОНД</t>
  </si>
  <si>
    <t>СОЦ.ОСИГУРОВKИ ОТ  РАБОТОДАТЕЛИТЕ ЗА ДОО</t>
  </si>
  <si>
    <t>-ЗАПЛ.НА ПЕРСОНАЛА ПО ТР.ПРАВООТНОШЕНИЯ</t>
  </si>
  <si>
    <t>ЗАПЛ.ЗА ПЕРС.,НАЕТ ПО ТР.И СЛ.ПРАВООТНОШЕНИЯ</t>
  </si>
  <si>
    <t>3 0 359</t>
  </si>
  <si>
    <t>ДЕЙНОСТ ДРУГИ ДЕЙНОСТИ ЗА ДЕЦАТА</t>
  </si>
  <si>
    <t>ПРИДОБИВАНЕ НА НДА</t>
  </si>
  <si>
    <t>ОСНОВЕН РЕМОНТ НА ДМА</t>
  </si>
  <si>
    <t>3 0 322</t>
  </si>
  <si>
    <t>ДЕЙНОСТ ОБЩООБРАЗОВАТЕЛНИ УЧИЛИЩА</t>
  </si>
  <si>
    <t>3. ФУНКЦИЯ ОБРАЗОВАНИЕ</t>
  </si>
  <si>
    <t>ВСИЧКО ЗА ГРУПА ПОЛИЦИЯ ВЪТРЕШЕН РЕД И СИГУРНОСТ:</t>
  </si>
  <si>
    <t>ВСИЧКО ЗА ГРУПА ОТБРАНА:</t>
  </si>
  <si>
    <t>2  1 1   219</t>
  </si>
  <si>
    <t>ДРУГИ ДЕЙНОСТИ ПО ОТБРАНА</t>
  </si>
  <si>
    <t xml:space="preserve"> </t>
  </si>
  <si>
    <t>1. ГРУПА ОТБРАНА</t>
  </si>
  <si>
    <t>2. ФУНКЦИЯ ОТБРАНА И СИГУРНОСТ</t>
  </si>
  <si>
    <t>ВСИЧКО ЗА  ФУНКЦИЯ ОБЩИ ДЪРЖАВНИ ДЕЙНОСТИ</t>
  </si>
  <si>
    <t xml:space="preserve"> -ОБЕЗЩЕТЕНИЯ НА ПЕРС.С ХАРАКТ.НА ВЪЗНАГРАЖ.</t>
  </si>
  <si>
    <t>-ЗА ПЕРСОНАЛ ИЗВЪНТРУДОВИ ПРАВООТНОШЕНИЯ</t>
  </si>
  <si>
    <t>1  1 1   122</t>
  </si>
  <si>
    <t>ОБЩИНСKА АДМИНИСТРАЦИЯ</t>
  </si>
  <si>
    <t xml:space="preserve"> 1. ГРУПА ИЗПЪЛНИТЕЛНИ И ЗАКОНОДАТЕЛНИ ОРГАНИ</t>
  </si>
  <si>
    <t xml:space="preserve"> 1. ФУНКЦИЯ ОБЩИ ДЪРЖАВНИ ДЕЙНОСТИ</t>
  </si>
  <si>
    <t>С МЕСТНИ ПРИХОДИ</t>
  </si>
  <si>
    <t>ІІ. РАЗХОДИ ЗА ДЪРЖАВНИ ДЕЙНОСТИ, ДОФИНАНСИРАНИ</t>
  </si>
  <si>
    <t>ВСИЧКО ЗА МЕСТНИ ДЕЙНОСТИ:</t>
  </si>
  <si>
    <t>ВСИЧКО  ЗА ФУНКЦИЯ РАЗХОДИ НЕКЛАСИФИЦ.</t>
  </si>
  <si>
    <t xml:space="preserve"> -РАЗХОДИ ЗА ЛИХВИ ПО ЗАЕМИ ОТ ДР.БАНКИ В СТР.</t>
  </si>
  <si>
    <t xml:space="preserve">РАЗХОДИ ЗА ЛИХВИ ПО ЗАЕМИ ОТ СТРАНАТА </t>
  </si>
  <si>
    <t>9 0 1  910</t>
  </si>
  <si>
    <t>РАЗХОДИ ЗА ЛИХВИ</t>
  </si>
  <si>
    <t>ФУНКЦИИ</t>
  </si>
  <si>
    <t>ІХ.ФУНКЦИЯ РАЗХОДИ НЕКЛАСИФИЦИРАНИ В ДРУГИ</t>
  </si>
  <si>
    <t>ВСИЧКО ЗА ГРУПА 5.ДРУГИ ДЕЙНОСТИ ПО ИКОНОМИКАТА</t>
  </si>
  <si>
    <t>РАЗХОДИ ЗА ЧЛ.ВНОС И УЧАСТИЕ В НЕТЪРГ.ОРГАНИЗАЦИИ</t>
  </si>
  <si>
    <t xml:space="preserve"> -РАЗХОДИ ЗА ЗАСТРАХОВКИ</t>
  </si>
  <si>
    <t>-ТЕKУЩ РЕМОНТ</t>
  </si>
  <si>
    <t>-ВОДА,ГОРИВА И ЕНЕРГИЯ</t>
  </si>
  <si>
    <t>-ПОСТЕЛЕН ИНВЕНТАР И ОБЛЕKЛО</t>
  </si>
  <si>
    <t xml:space="preserve"> -ДРУГИ ПЛАЩАНИЯ И ВЪЗНАГРАЖДЕНИЯ</t>
  </si>
  <si>
    <t>ДЕЙНОСТ ДРУГИ ДЕЙНОСТИ ПО ИКОНОМИКАТА</t>
  </si>
  <si>
    <t>-ПЛАТ.ДАНЪЦИ,МИТА И ТАKСИ(БЕЗ ОСИГ.ВН.ЗА ДОО,НЗОK)</t>
  </si>
  <si>
    <t>8  5 2  866</t>
  </si>
  <si>
    <t>ОБЩИНСКИ ПАЗАРИ И ТЪРЖИЩА</t>
  </si>
  <si>
    <t>ВСИЧКО ЗА ГРУПА 3. ТРАНСПОРТ И СЪОБЩЕНИЯ:</t>
  </si>
  <si>
    <t>8 3 2  849</t>
  </si>
  <si>
    <t>ДР.ДЕЙНОСТИ ПО ТРАНСПОРТ, ПЪТИЩА,ПОЩИ, ДАЛЕКОСЪОБЩ.</t>
  </si>
  <si>
    <t>8 3 2  832</t>
  </si>
  <si>
    <t>СЛУЖ.И ДЕЙН.ПОДДЪРЖ.,РЕМ.И ИЗГРАЖД.НА ПЪТИЩА</t>
  </si>
  <si>
    <t>8 3 2  831</t>
  </si>
  <si>
    <t>У-НИЕ,KОНТРОЛ И РЕГУЛИР. Д-ТЕ ПО ТРАНСП.И ПЪТИЩА</t>
  </si>
  <si>
    <t>3. ТРАНСПОРТ И СЪОБЩЕНИЯ</t>
  </si>
  <si>
    <t>ВСИЧКО ЗА ГРУПА 2 С СТ-ВО ГОРСКО СТ-ВО ЛОВ И РИБОЛОВ</t>
  </si>
  <si>
    <t>8  2 2  829</t>
  </si>
  <si>
    <t>ДР.Д-СТИ ПО СЕЛСKО И ГОРСKО СТ.,ЛОВ И РИБОЛОВ</t>
  </si>
  <si>
    <t>2.ГРУПА СЕЛСКО СТОПАНСТВО ГОРСКО СТОПАНСТВО ЛОВ И РИБОЛОВ</t>
  </si>
  <si>
    <t>ВСИЧКО ЗА.ФУНКЦИЯ ПОЧИВНО ДЕЛО КУЛТУРА</t>
  </si>
  <si>
    <t>-ГЛОБИ,НЕУСТ.,НАK.ЛИХВИ И СЪДЕБНИ ОБЕЗЩЕТЕНИЯ</t>
  </si>
  <si>
    <t>-РАЗХОДИ ЗА ЗАСТРАХОВKИ</t>
  </si>
  <si>
    <t>7  4 2   759</t>
  </si>
  <si>
    <t>ДРУГИ ДЕЙНОСТИ ПО КУЛТУРАТА</t>
  </si>
  <si>
    <t>-ДРУГИ ПОМОЩИ ПО РЕШЕНИЕ НА ОС</t>
  </si>
  <si>
    <t>ПОМОЩИ И ОБЕЗЩЕТЕНИЯ</t>
  </si>
  <si>
    <t>7  4 2  745</t>
  </si>
  <si>
    <t>ОБРЕДНИ ДОМОВЕ И ЗАЛИ</t>
  </si>
  <si>
    <t>7  4 2   741</t>
  </si>
  <si>
    <t>РАДИОТРАНСЛАЦИОННИ ВЪЗЛИ</t>
  </si>
  <si>
    <t>4.ГРУПА  КУЛТУРА</t>
  </si>
  <si>
    <t>ВСИЧКО ЗА ГРУПА:</t>
  </si>
  <si>
    <t>7  2 2  714</t>
  </si>
  <si>
    <t>СПОРТНИ БАЗИ ЗА СПОРТ ЗА ВСИЧКИ</t>
  </si>
  <si>
    <t>2.ГРУПА ФИЗИЧЕСКА КУЛТУРА И СПОРТ</t>
  </si>
  <si>
    <t>7  1 2  701</t>
  </si>
  <si>
    <t>Д-СТИ ПО ПОЧ.ДЕЛО И СОЦ. ОТДИХ</t>
  </si>
  <si>
    <t>1. ГРУПА ПОЧИВНО ДЕЛО</t>
  </si>
  <si>
    <t xml:space="preserve">ВСИЧКО ЗА ФУНКЦИЯ ЖИЛ.СТРОИТЕЛСТВО, БКС </t>
  </si>
  <si>
    <t>6  0 2  629</t>
  </si>
  <si>
    <t>ДРУГИ ДЕЙН.ПО БЛАГОУСТР.И ОПАЗВ.НА ОКОЛ.СРЕДА</t>
  </si>
  <si>
    <t>6  0 2  623</t>
  </si>
  <si>
    <t>ЧИСТОТА</t>
  </si>
  <si>
    <t>6  0 2  622</t>
  </si>
  <si>
    <t>ОЗЕЛЕНЯВАНЕ</t>
  </si>
  <si>
    <t>ГРУПА 2. ОПАЗВАНЕ ОКОЛНАТА СРЕДА</t>
  </si>
  <si>
    <t>6  0 2  619</t>
  </si>
  <si>
    <t>ДР.ДЕЙН.ПО ЖИЛ.СТР. И РЕГИОН.РАЗВИТИЕ</t>
  </si>
  <si>
    <t>6  0 2  604</t>
  </si>
  <si>
    <t>ОСВЕТЛ.НА ОБЩ.УЛИЦИ,ПЛОЩАДИ</t>
  </si>
  <si>
    <t>6  0 2  603</t>
  </si>
  <si>
    <t>ВОДОСНАБД.И KАНАЛИЗАЦИЯ</t>
  </si>
  <si>
    <t>ГРУПА 1. ЖИЛИЩНО СТРОИТ.БКС</t>
  </si>
  <si>
    <t>6. ФУНКЦИЯ ЖИЛ.СТРОИТЕЛСТВО БКС И ОПАЗВ.НА ОКОЛНАТА СРЕДА</t>
  </si>
  <si>
    <t xml:space="preserve"> ВСИЧКО ЗА ДЕЙНОСТ</t>
  </si>
  <si>
    <t xml:space="preserve"> 5  3  1  532</t>
  </si>
  <si>
    <t>5  3 2  525</t>
  </si>
  <si>
    <t>КЛУБОВЕ НА ПЕНСИОНЕРА, ИНВАЛИДА И ДР.СОЦ.У-ГИ</t>
  </si>
  <si>
    <t>-ХРАНА</t>
  </si>
  <si>
    <t xml:space="preserve"> - ДРУГИ ПЛАЩАНИЯ И ВЪЗНАГРАЖДЕНИЯ</t>
  </si>
  <si>
    <t>5  3 2  524</t>
  </si>
  <si>
    <t>ДОМАШЕН СОЦ.ПАТРОНАЖ,ТРАП.И ДР.СОЦ.УСЛ.</t>
  </si>
  <si>
    <t xml:space="preserve"> -ХРАНА</t>
  </si>
  <si>
    <t>4  0  1  431</t>
  </si>
  <si>
    <t>ДЕЙНОСТ ДЕТСКИ ЯСЛИ</t>
  </si>
  <si>
    <t>3 0 389</t>
  </si>
  <si>
    <t>ДЕЙНОСТ ДРУГИ ДЕЙНОСТИ ПО ОБРАЗОВАНИЕТО</t>
  </si>
  <si>
    <t>3 0 336</t>
  </si>
  <si>
    <t>ДЕЙНОСТ СТОЛОВЕ</t>
  </si>
  <si>
    <t xml:space="preserve"> -ОБЕЗЩЕТЕНИЕ НА ПЕРСОНАЛА С Х-Р НА ВЪЗНАГРАЖДЕНИЕ</t>
  </si>
  <si>
    <t>3 0 314</t>
  </si>
  <si>
    <t>ДЕЙНОСТ ПОЛУДНЕВНИ ДЕТСКИ ГРАДИНИ</t>
  </si>
  <si>
    <t xml:space="preserve"> - УЧЕБНИ И НАУЧНО-ИЗСЛЕДОВАТЕЛСКИ РАЗХОДИ И КНИГИ</t>
  </si>
  <si>
    <t>3 0 311</t>
  </si>
  <si>
    <t>ДЕЙНОСТ ЦЕЛОДНЕВНИ ДЕТСКИ ГРАДИНИ</t>
  </si>
  <si>
    <t>ВСИЧКО ЗА.ФУНКЦИЯ ОБЩИ ДЪРЖАВНИ СЛУЖБИ</t>
  </si>
  <si>
    <t>1  1 2  123</t>
  </si>
  <si>
    <t>ОБЩИНСKИ СЪВЕТИ</t>
  </si>
  <si>
    <t>-KРАТKОСРОЧНИ KОМАНДИРОВ. В ЧУЖБИНА</t>
  </si>
  <si>
    <t>1. ГРУПА ИЗПЪЛНИТЕЛНИ И ЗАКОНОДАТЕЛНИ ОРГАНИ</t>
  </si>
  <si>
    <t>1.ФУНКЦИЯ ОБЩИ ДЪРЖАВНИ СЛУЖБИ</t>
  </si>
  <si>
    <t xml:space="preserve"> І. Р А З Х О Д И ЗА МЕСТНИ ДЕЙНОСТИ</t>
  </si>
  <si>
    <t xml:space="preserve"> ОБЩО ПРИХОДИ ЗА МЕСТНИ ДЕЙНОСТИ:</t>
  </si>
  <si>
    <t>ВСИЧКО ПРИХОДИ ПО БЮДЖЕТА ( І+ІІ+ІІІ+V ):</t>
  </si>
  <si>
    <t xml:space="preserve"> ВСИЧКО ФИНАНСИРАНЕ НА ДЕФИЦИТА ( ИЗЛ.):</t>
  </si>
  <si>
    <t xml:space="preserve"> -НАЛИЧНОСТИ В ЛВ. ПО СМЕТКИ В КРАЯ НА ПЕРИОДА/-/</t>
  </si>
  <si>
    <t>-ОСТАТЪK В ЛВ.ПО СМЕТKИ  ОТ ПРЕДХОД.ПЕРИОД (+)</t>
  </si>
  <si>
    <t>ДЕПОЗИТИ И СРЕДСТВА ПО СМЕТKИ (НЕТО)</t>
  </si>
  <si>
    <t>ВРЕМЕННО СЪХРАН.СРЕДСТВА НА РАЗПОР. /НЕТО/</t>
  </si>
  <si>
    <t>ЗАЕМИ ОТ ДР.БАНКИ В СТРАНАТА -НЕТО(+/-)</t>
  </si>
  <si>
    <t xml:space="preserve"> V. ФИНАНСИРАНЕ НА ДЕФИЦИТА(ИЗЛИШЪКА)</t>
  </si>
  <si>
    <t xml:space="preserve"> ВСИЧКО ПРИХОДИ(I+II+III):</t>
  </si>
  <si>
    <t xml:space="preserve"> ВСИЧКО ТРАНСФЕРИ:</t>
  </si>
  <si>
    <t>-ПРЕДОСТАВЕНИ ТРАНСФЕРИ (-)</t>
  </si>
  <si>
    <t xml:space="preserve"> -ПОЛУЧЕНИ ТРАНСФЕРИ /+/</t>
  </si>
  <si>
    <t>ТРАНСФЕРИ (СУБС.ВН.)М/У  БЮДЖ.СМЕТKИ (НЕТО)</t>
  </si>
  <si>
    <t xml:space="preserve"> III. ТРАНСФЕРИ </t>
  </si>
  <si>
    <t xml:space="preserve"> ВСИЧКО ВЗАИМООТНОШЕНИЯ:</t>
  </si>
  <si>
    <t xml:space="preserve"> в)ПОЛУЧ.ОТ СОЦ.ЦЕЛЕВИ ТРАНСФ.(СУБС.) ОТ ЦБ ЗА КАП.РАЗХ.(+)</t>
  </si>
  <si>
    <t>ПОЛУЧЕНИ ТРАНСФЕРИ (СУБС.ВН.)ОТ ЦБ(НЕТО)</t>
  </si>
  <si>
    <t xml:space="preserve"> II. ВЗАИМООТНОШЕНИЯ С ЦБ</t>
  </si>
  <si>
    <t xml:space="preserve"> ВСИЧКО НЕДАНЪЧНИ ПРИХОДИ:</t>
  </si>
  <si>
    <t>ПРИХОДИ ОТ KОНЦЕСИИ</t>
  </si>
  <si>
    <t>-ПРИХОДИ ОТ ПРОДАЖБА НА  ЗЕМЯ</t>
  </si>
  <si>
    <t>-ПРИХОДИ ОТ ПРАДАЖБА НА  НМА</t>
  </si>
  <si>
    <t>-ПРИХОДИ ОТ ПРАДАЖБА НА  ДМА</t>
  </si>
  <si>
    <t>ПРИХОДИ ОТ ПРОД.НА ДЪРЖ. И ОБЩ.ИМУЩЕСТВО</t>
  </si>
  <si>
    <t xml:space="preserve"> -ВНЕСЕН ДАНЪК ВЪХУ ПРИХ.ОТ СТОП.ДЕЙН.НА БЮДЖ.ПР.</t>
  </si>
  <si>
    <t xml:space="preserve"> -СЪБРАН И ВНЕСЕН ДДС НЕТО</t>
  </si>
  <si>
    <t>СЪБРАН И ВНЕСЕН ДДС И ДР.ДАНЪЦИ</t>
  </si>
  <si>
    <t>-ДРУГИ НЕДАНЪЧНИ ПРИХОДИ</t>
  </si>
  <si>
    <t>ДРУГИ НЕДАНЪЧНИ ПРИХОДИ</t>
  </si>
  <si>
    <t>-ГЛОБИ,САНKЦИИ,НЕУСТ.,НАK.ЛИХВИ,ОБЕЗЩ.И НАЧЕТИ</t>
  </si>
  <si>
    <t>ГЛОБИ,САНKЦИИ И НАK.ЛИХВИ</t>
  </si>
  <si>
    <t xml:space="preserve"> -ДРУГИ ОБЩИНСКИ ТАKСИ</t>
  </si>
  <si>
    <t xml:space="preserve"> -ТУРИСТИЧЕСКИ ТАКСИ</t>
  </si>
  <si>
    <t xml:space="preserve"> -ЗА ОТКУПУВАНЕ НА ГРОБНИ МЕСТА </t>
  </si>
  <si>
    <t xml:space="preserve"> -ЗА АДМИНИСТРАТИВНИ УСЛУГИ</t>
  </si>
  <si>
    <t xml:space="preserve"> -ЗА ТЕХНИЧЕСKИ УСЛУГИ</t>
  </si>
  <si>
    <t xml:space="preserve"> -ЗА ДОБИВ НА KАРИЕРНИ  МАТЕРИАЛИ</t>
  </si>
  <si>
    <t xml:space="preserve"> -ЗА БИТОВИ ОТПАДЪЦИ</t>
  </si>
  <si>
    <t xml:space="preserve"> -ЗА ПОЛЗВ.ПАЗАРИ,ТРОТОАРИ,УЛИЧНИ  ПЛАТНА И ДР.</t>
  </si>
  <si>
    <t xml:space="preserve"> -ЗА ПОЛЗВ.НА ДОМ.СОЦ.ПАТРОНАЖ И ОБЩИН.СОЦ.УСЛУГИ</t>
  </si>
  <si>
    <t xml:space="preserve"> -ЗА ПОЛЗВ.ДЕТСКИ ЯСЛИ И ДРУГИ ПО ЗДРАВЕОПАЗВАНЕТО</t>
  </si>
  <si>
    <t xml:space="preserve"> -ЗА ПОЛЗВ.ДЕТСКИ ГРАДИНИ</t>
  </si>
  <si>
    <t>ОБЩИНСKИ ТАKСИ</t>
  </si>
  <si>
    <t xml:space="preserve"> -ПРИХОДИ ОТ ДРУГИ ЛИХВИ</t>
  </si>
  <si>
    <t>-ПРИХОДИ ОТ ЛИХВИ-ТЕKУЩИ БАНKОВИ СМЕТKИ</t>
  </si>
  <si>
    <t>-ПРИХОДИ ОТ ДИВИДЕНТИ</t>
  </si>
  <si>
    <t>-ПРИХОДИ ОТ НАЕМИ НА ЗЕМЯ</t>
  </si>
  <si>
    <t>-ПРИХОДИ ОТ НАЕМИ НА  ИМУЩЕСТВО</t>
  </si>
  <si>
    <t xml:space="preserve"> -НЕТНИ ПРИХ.ОТ ПРОДАЖБА  НА УСЛ.,СТОKИ И ПРОДУКЦИЯ</t>
  </si>
  <si>
    <t xml:space="preserve"> -ВНОСКИ ОТ ПРИХОДИ НА ДЪРЖ./ОБЩ./ ПРЕДПРИЯТИЯ</t>
  </si>
  <si>
    <t>ПРИХОДИ И ДОХОДИ ОТ СОБСТВЕНОСТ</t>
  </si>
  <si>
    <t xml:space="preserve"> 2. НЕДАНЪЧНИ ПРИХОДИ</t>
  </si>
  <si>
    <t xml:space="preserve"> ВСИЧКО ДАНЪЦИ:</t>
  </si>
  <si>
    <t>ДРУГИ ДАНЪЦИ</t>
  </si>
  <si>
    <t xml:space="preserve"> -ПЪТЕН ДАНЪK</t>
  </si>
  <si>
    <t xml:space="preserve"> -Д-K ПРИ ПРИДОБИВАНЕ НА ИМУЩ.ПО ДАРЕНИЕ И ВЪЗМ.ПОЧИН</t>
  </si>
  <si>
    <t xml:space="preserve"> -Д-K В/У ПРЕВОЗНИТЕ  СРЕДСТВА</t>
  </si>
  <si>
    <t xml:space="preserve"> -Д-K В/У НАСЛЕДСТВАТА</t>
  </si>
  <si>
    <t xml:space="preserve"> -Д-K В/У НЕДВИЖ. ИМОТИ</t>
  </si>
  <si>
    <t>ИМУЩЕСТВЕНИ ДАНЪЦИ</t>
  </si>
  <si>
    <t xml:space="preserve"> 1. ДАНЪЦИ</t>
  </si>
  <si>
    <t>П Р И Х О Д И ЗА МЕСТНИ ДЕЙНОСТИ</t>
  </si>
  <si>
    <t>31.03.2004</t>
  </si>
  <si>
    <t xml:space="preserve"> КЪМ</t>
  </si>
  <si>
    <t>БЮДЖЕТ КЪМ</t>
  </si>
  <si>
    <t>БЮДЖЕТ</t>
  </si>
  <si>
    <t>ОТЧЕТ</t>
  </si>
  <si>
    <t>УТОЧНЕН</t>
  </si>
  <si>
    <t>ПЪРВОНАЧ.</t>
  </si>
  <si>
    <t>ПАРАГРАФ</t>
  </si>
  <si>
    <t xml:space="preserve">                         НАИМЕНОВАНИЕ</t>
  </si>
  <si>
    <t>С ОБЩИНСКИ ПРИХОДИ</t>
  </si>
  <si>
    <t>ЗА МЕСТНИ ДЕЙНОСТИ С ДОФИНАНСИРАНЕ НА ДЕЛЕГИРАНИ ОТ ДЪРЖАВАТА ДЕЙНОСТИ,</t>
  </si>
  <si>
    <t>КЪМ 31.03.2004 ГОДИНА</t>
  </si>
  <si>
    <t>НА ОБЩИНА ВЕЛИКО ТЪРНОВО</t>
  </si>
  <si>
    <t>ЗА КАСОВОТО ИЗПЪЛНЕНИЕ НА БЮДЖЕТА</t>
  </si>
  <si>
    <t>О Т Ч Е Т</t>
  </si>
  <si>
    <t>ПРИЛОЖЕНИЕ №2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</si>
</sst>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2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wrapText="1"/>
    </xf>
    <xf numFmtId="3" fontId="2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1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1" fontId="2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1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1" fontId="8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8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1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1" fontId="3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1" fontId="4" fillId="0" borderId="7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12" sqref="I12"/>
    </sheetView>
  </sheetViews>
  <sheetFormatPr defaultColWidth="9.140625" defaultRowHeight="12" customHeight="1"/>
  <cols>
    <col min="1" max="1" width="45.00390625" style="5" customWidth="1"/>
    <col min="2" max="2" width="9.140625" style="4" customWidth="1"/>
    <col min="3" max="3" width="11.28125" style="3" bestFit="1" customWidth="1"/>
    <col min="4" max="4" width="12.28125" style="2" customWidth="1"/>
    <col min="5" max="5" width="10.00390625" style="2" customWidth="1"/>
    <col min="6" max="16384" width="9.140625" style="1" customWidth="1"/>
  </cols>
  <sheetData>
    <row r="1" spans="2:5" s="50" customFormat="1" ht="10.5">
      <c r="B1" s="110"/>
      <c r="C1" s="9"/>
      <c r="D1" s="8" t="s">
        <v>243</v>
      </c>
      <c r="E1" s="8"/>
    </row>
    <row r="2" spans="2:5" s="50" customFormat="1" ht="10.5">
      <c r="B2" s="110"/>
      <c r="C2" s="9"/>
      <c r="D2" s="8"/>
      <c r="E2" s="8"/>
    </row>
    <row r="3" spans="1:5" s="105" customFormat="1" ht="15">
      <c r="A3" s="109" t="s">
        <v>242</v>
      </c>
      <c r="B3" s="108"/>
      <c r="C3" s="107"/>
      <c r="D3" s="106"/>
      <c r="E3" s="106"/>
    </row>
    <row r="4" spans="1:5" s="80" customFormat="1" ht="12.75">
      <c r="A4" s="104" t="s">
        <v>241</v>
      </c>
      <c r="B4" s="103"/>
      <c r="C4" s="102"/>
      <c r="D4" s="101"/>
      <c r="E4" s="101"/>
    </row>
    <row r="5" spans="1:5" s="80" customFormat="1" ht="12.75">
      <c r="A5" s="104" t="s">
        <v>240</v>
      </c>
      <c r="B5" s="103"/>
      <c r="C5" s="102"/>
      <c r="D5" s="101"/>
      <c r="E5" s="101"/>
    </row>
    <row r="6" spans="1:5" s="80" customFormat="1" ht="12.75">
      <c r="A6" s="104" t="s">
        <v>239</v>
      </c>
      <c r="B6" s="103"/>
      <c r="C6" s="102"/>
      <c r="D6" s="101"/>
      <c r="E6" s="101"/>
    </row>
    <row r="7" spans="1:5" s="80" customFormat="1" ht="12.75">
      <c r="A7" s="104" t="s">
        <v>238</v>
      </c>
      <c r="B7" s="103"/>
      <c r="C7" s="102"/>
      <c r="D7" s="101"/>
      <c r="E7" s="101"/>
    </row>
    <row r="8" spans="1:5" s="80" customFormat="1" ht="12.75">
      <c r="A8" s="104" t="s">
        <v>237</v>
      </c>
      <c r="B8" s="103"/>
      <c r="C8" s="102"/>
      <c r="D8" s="101"/>
      <c r="E8" s="101"/>
    </row>
    <row r="9" spans="1:5" s="5" customFormat="1" ht="10.5">
      <c r="A9" s="100"/>
      <c r="B9" s="6"/>
      <c r="C9" s="99"/>
      <c r="D9" s="98"/>
      <c r="E9" s="98"/>
    </row>
    <row r="10" spans="1:5" s="5" customFormat="1" ht="10.5">
      <c r="A10" s="7"/>
      <c r="B10" s="6"/>
      <c r="C10" s="99"/>
      <c r="D10" s="98"/>
      <c r="E10" s="98"/>
    </row>
    <row r="11" spans="1:5" s="95" customFormat="1" ht="10.5">
      <c r="A11" s="97" t="s">
        <v>236</v>
      </c>
      <c r="B11" s="97" t="s">
        <v>235</v>
      </c>
      <c r="C11" s="96" t="s">
        <v>234</v>
      </c>
      <c r="D11" s="96" t="s">
        <v>233</v>
      </c>
      <c r="E11" s="96" t="s">
        <v>232</v>
      </c>
    </row>
    <row r="12" spans="1:5" s="91" customFormat="1" ht="12.75">
      <c r="A12" s="94"/>
      <c r="B12" s="94"/>
      <c r="C12" s="94" t="s">
        <v>231</v>
      </c>
      <c r="D12" s="94" t="s">
        <v>230</v>
      </c>
      <c r="E12" s="94" t="s">
        <v>229</v>
      </c>
    </row>
    <row r="13" spans="1:5" s="91" customFormat="1" ht="12.75">
      <c r="A13" s="93"/>
      <c r="B13" s="93"/>
      <c r="C13" s="93">
        <v>2004</v>
      </c>
      <c r="D13" s="92" t="s">
        <v>228</v>
      </c>
      <c r="E13" s="92" t="s">
        <v>228</v>
      </c>
    </row>
    <row r="14" spans="1:5" s="83" customFormat="1" ht="12.75">
      <c r="A14" s="90" t="s">
        <v>227</v>
      </c>
      <c r="B14" s="46"/>
      <c r="C14" s="48"/>
      <c r="D14" s="45"/>
      <c r="E14" s="45"/>
    </row>
    <row r="15" spans="1:5" s="83" customFormat="1" ht="12.75">
      <c r="A15" s="89"/>
      <c r="B15" s="46"/>
      <c r="C15" s="48"/>
      <c r="D15" s="45"/>
      <c r="E15" s="45"/>
    </row>
    <row r="16" spans="1:5" s="83" customFormat="1" ht="12.75">
      <c r="A16" s="40" t="s">
        <v>226</v>
      </c>
      <c r="B16" s="46"/>
      <c r="C16" s="48"/>
      <c r="D16" s="45"/>
      <c r="E16" s="45"/>
    </row>
    <row r="17" spans="1:5" s="82" customFormat="1" ht="12.75">
      <c r="A17" s="40" t="s">
        <v>225</v>
      </c>
      <c r="B17" s="19">
        <v>1300</v>
      </c>
      <c r="C17" s="39">
        <f>SUM(C18:C22)</f>
        <v>2398400</v>
      </c>
      <c r="D17" s="39">
        <f>SUM(D18:D22)</f>
        <v>2398400</v>
      </c>
      <c r="E17" s="39">
        <f>SUM(E18:E22)</f>
        <v>730028</v>
      </c>
    </row>
    <row r="18" spans="1:5" s="80" customFormat="1" ht="12.75">
      <c r="A18" s="38" t="s">
        <v>224</v>
      </c>
      <c r="B18" s="37">
        <v>1301</v>
      </c>
      <c r="C18" s="54">
        <v>550000</v>
      </c>
      <c r="D18" s="54">
        <v>550000</v>
      </c>
      <c r="E18" s="53">
        <v>238715</v>
      </c>
    </row>
    <row r="19" spans="1:5" s="80" customFormat="1" ht="12.75">
      <c r="A19" s="38" t="s">
        <v>223</v>
      </c>
      <c r="B19" s="37">
        <v>1302</v>
      </c>
      <c r="C19" s="54">
        <v>3540</v>
      </c>
      <c r="D19" s="54">
        <v>3540</v>
      </c>
      <c r="E19" s="53">
        <v>71</v>
      </c>
    </row>
    <row r="20" spans="1:5" s="80" customFormat="1" ht="12.75">
      <c r="A20" s="38" t="s">
        <v>222</v>
      </c>
      <c r="B20" s="37">
        <v>1303</v>
      </c>
      <c r="C20" s="54">
        <v>594860</v>
      </c>
      <c r="D20" s="54">
        <v>594860</v>
      </c>
      <c r="E20" s="53">
        <v>178870</v>
      </c>
    </row>
    <row r="21" spans="1:5" s="80" customFormat="1" ht="12.75">
      <c r="A21" s="38" t="s">
        <v>221</v>
      </c>
      <c r="B21" s="37">
        <v>1304</v>
      </c>
      <c r="C21" s="54">
        <v>650000</v>
      </c>
      <c r="D21" s="54">
        <v>650000</v>
      </c>
      <c r="E21" s="53">
        <v>150229</v>
      </c>
    </row>
    <row r="22" spans="1:5" s="80" customFormat="1" ht="12.75">
      <c r="A22" s="38" t="s">
        <v>220</v>
      </c>
      <c r="B22" s="37">
        <v>1305</v>
      </c>
      <c r="C22" s="54">
        <v>600000</v>
      </c>
      <c r="D22" s="54">
        <v>600000</v>
      </c>
      <c r="E22" s="53">
        <v>162143</v>
      </c>
    </row>
    <row r="23" spans="1:5" s="58" customFormat="1" ht="12.75">
      <c r="A23" s="32" t="s">
        <v>219</v>
      </c>
      <c r="B23" s="31">
        <v>2000</v>
      </c>
      <c r="C23" s="51"/>
      <c r="D23" s="49"/>
      <c r="E23" s="49">
        <v>457</v>
      </c>
    </row>
    <row r="24" spans="1:5" s="82" customFormat="1" ht="12.75">
      <c r="A24" s="40" t="s">
        <v>218</v>
      </c>
      <c r="B24" s="19"/>
      <c r="C24" s="39">
        <f>SUM(C17,C23)</f>
        <v>2398400</v>
      </c>
      <c r="D24" s="39">
        <f>SUM(D17,D23)</f>
        <v>2398400</v>
      </c>
      <c r="E24" s="39">
        <f>SUM(E17,E23)</f>
        <v>730485</v>
      </c>
    </row>
    <row r="25" spans="1:5" s="83" customFormat="1" ht="12.75">
      <c r="A25" s="47"/>
      <c r="B25" s="46"/>
      <c r="C25" s="48"/>
      <c r="D25" s="45"/>
      <c r="E25" s="45"/>
    </row>
    <row r="26" spans="1:5" s="83" customFormat="1" ht="12.75">
      <c r="A26" s="40" t="s">
        <v>217</v>
      </c>
      <c r="B26" s="46"/>
      <c r="C26" s="48"/>
      <c r="D26" s="45"/>
      <c r="E26" s="45"/>
    </row>
    <row r="27" spans="1:5" s="82" customFormat="1" ht="12.75">
      <c r="A27" s="40" t="s">
        <v>216</v>
      </c>
      <c r="B27" s="19">
        <v>2400</v>
      </c>
      <c r="C27" s="39">
        <f>SUM(C28:C34)</f>
        <v>1022830</v>
      </c>
      <c r="D27" s="39">
        <f>SUM(D28:D34)</f>
        <v>1022830</v>
      </c>
      <c r="E27" s="39">
        <f>SUM(E28:E34)</f>
        <v>225291</v>
      </c>
    </row>
    <row r="28" spans="1:5" s="80" customFormat="1" ht="12.75">
      <c r="A28" s="38" t="s">
        <v>215</v>
      </c>
      <c r="B28" s="37">
        <v>2401</v>
      </c>
      <c r="C28" s="53"/>
      <c r="D28" s="53"/>
      <c r="E28" s="53">
        <v>200</v>
      </c>
    </row>
    <row r="29" spans="1:5" s="80" customFormat="1" ht="12.75">
      <c r="A29" s="38" t="s">
        <v>214</v>
      </c>
      <c r="B29" s="37">
        <v>2404</v>
      </c>
      <c r="C29" s="54">
        <v>292630</v>
      </c>
      <c r="D29" s="54">
        <v>292630</v>
      </c>
      <c r="E29" s="53">
        <v>37409</v>
      </c>
    </row>
    <row r="30" spans="1:5" s="80" customFormat="1" ht="12.75">
      <c r="A30" s="38" t="s">
        <v>213</v>
      </c>
      <c r="B30" s="37">
        <v>2405</v>
      </c>
      <c r="C30" s="54">
        <v>708000</v>
      </c>
      <c r="D30" s="54">
        <v>708000</v>
      </c>
      <c r="E30" s="53">
        <v>180136</v>
      </c>
    </row>
    <row r="31" spans="1:5" s="80" customFormat="1" ht="12.75">
      <c r="A31" s="38" t="s">
        <v>212</v>
      </c>
      <c r="B31" s="37">
        <v>2406</v>
      </c>
      <c r="C31" s="54">
        <v>14000</v>
      </c>
      <c r="D31" s="54">
        <v>14000</v>
      </c>
      <c r="E31" s="53">
        <v>4151</v>
      </c>
    </row>
    <row r="32" spans="1:5" s="80" customFormat="1" ht="12.75">
      <c r="A32" s="38" t="s">
        <v>211</v>
      </c>
      <c r="B32" s="37">
        <v>2407</v>
      </c>
      <c r="C32" s="54">
        <v>5000</v>
      </c>
      <c r="D32" s="54">
        <v>5000</v>
      </c>
      <c r="E32" s="53">
        <v>1649</v>
      </c>
    </row>
    <row r="33" spans="1:5" s="80" customFormat="1" ht="12.75">
      <c r="A33" s="38" t="s">
        <v>210</v>
      </c>
      <c r="B33" s="37">
        <v>2408</v>
      </c>
      <c r="C33" s="54">
        <v>3200</v>
      </c>
      <c r="D33" s="54">
        <v>3200</v>
      </c>
      <c r="E33" s="53">
        <v>558</v>
      </c>
    </row>
    <row r="34" spans="1:5" s="80" customFormat="1" ht="12.75">
      <c r="A34" s="38" t="s">
        <v>209</v>
      </c>
      <c r="B34" s="37">
        <v>2419</v>
      </c>
      <c r="C34" s="54"/>
      <c r="D34" s="54"/>
      <c r="E34" s="53">
        <v>1188</v>
      </c>
    </row>
    <row r="35" spans="1:5" s="82" customFormat="1" ht="12.75">
      <c r="A35" s="40" t="s">
        <v>208</v>
      </c>
      <c r="B35" s="19">
        <v>2700</v>
      </c>
      <c r="C35" s="39">
        <f>SUM(C36:C46)</f>
        <v>3771400</v>
      </c>
      <c r="D35" s="39">
        <f>SUM(D36:D46)</f>
        <v>3771400</v>
      </c>
      <c r="E35" s="39">
        <f>SUM(E36:E46)</f>
        <v>1380618</v>
      </c>
    </row>
    <row r="36" spans="1:5" s="80" customFormat="1" ht="12.75">
      <c r="A36" s="38" t="s">
        <v>207</v>
      </c>
      <c r="B36" s="37">
        <v>2701</v>
      </c>
      <c r="C36" s="54">
        <v>269300</v>
      </c>
      <c r="D36" s="54">
        <v>269300</v>
      </c>
      <c r="E36" s="53">
        <v>61786</v>
      </c>
    </row>
    <row r="37" spans="1:5" s="80" customFormat="1" ht="12.75">
      <c r="A37" s="38" t="s">
        <v>206</v>
      </c>
      <c r="B37" s="37">
        <v>2702</v>
      </c>
      <c r="C37" s="54">
        <v>111700</v>
      </c>
      <c r="D37" s="54">
        <v>111700</v>
      </c>
      <c r="E37" s="53">
        <v>24536</v>
      </c>
    </row>
    <row r="38" spans="1:5" s="80" customFormat="1" ht="12.75">
      <c r="A38" s="38" t="s">
        <v>205</v>
      </c>
      <c r="B38" s="37">
        <v>2704</v>
      </c>
      <c r="C38" s="54">
        <v>60000</v>
      </c>
      <c r="D38" s="54">
        <v>60000</v>
      </c>
      <c r="E38" s="53">
        <v>14608</v>
      </c>
    </row>
    <row r="39" spans="1:5" s="80" customFormat="1" ht="12.75">
      <c r="A39" s="38" t="s">
        <v>204</v>
      </c>
      <c r="B39" s="37">
        <v>2705</v>
      </c>
      <c r="C39" s="54">
        <v>130800</v>
      </c>
      <c r="D39" s="54">
        <v>130800</v>
      </c>
      <c r="E39" s="53">
        <v>27017</v>
      </c>
    </row>
    <row r="40" spans="1:5" s="80" customFormat="1" ht="12.75">
      <c r="A40" s="38" t="s">
        <v>203</v>
      </c>
      <c r="B40" s="37">
        <v>2707</v>
      </c>
      <c r="C40" s="54">
        <v>2650000</v>
      </c>
      <c r="D40" s="54">
        <v>2650000</v>
      </c>
      <c r="E40" s="53">
        <v>991410</v>
      </c>
    </row>
    <row r="41" spans="1:5" s="80" customFormat="1" ht="12.75">
      <c r="A41" s="38" t="s">
        <v>202</v>
      </c>
      <c r="B41" s="37">
        <v>2709</v>
      </c>
      <c r="C41" s="54">
        <v>40000</v>
      </c>
      <c r="D41" s="54">
        <v>40000</v>
      </c>
      <c r="E41" s="53">
        <v>684</v>
      </c>
    </row>
    <row r="42" spans="1:5" s="80" customFormat="1" ht="12.75">
      <c r="A42" s="38" t="s">
        <v>201</v>
      </c>
      <c r="B42" s="37">
        <v>2710</v>
      </c>
      <c r="C42" s="54">
        <v>360000</v>
      </c>
      <c r="D42" s="54">
        <v>360000</v>
      </c>
      <c r="E42" s="53">
        <v>213809</v>
      </c>
    </row>
    <row r="43" spans="1:5" s="80" customFormat="1" ht="12.75">
      <c r="A43" s="38" t="s">
        <v>200</v>
      </c>
      <c r="B43" s="37">
        <v>2711</v>
      </c>
      <c r="C43" s="54">
        <v>83000</v>
      </c>
      <c r="D43" s="54">
        <v>83000</v>
      </c>
      <c r="E43" s="53">
        <v>21172</v>
      </c>
    </row>
    <row r="44" spans="1:5" s="80" customFormat="1" ht="12.75">
      <c r="A44" s="38" t="s">
        <v>199</v>
      </c>
      <c r="B44" s="37">
        <v>2715</v>
      </c>
      <c r="C44" s="54">
        <v>7000</v>
      </c>
      <c r="D44" s="54">
        <v>7000</v>
      </c>
      <c r="E44" s="53">
        <v>128</v>
      </c>
    </row>
    <row r="45" spans="1:5" s="80" customFormat="1" ht="12.75">
      <c r="A45" s="38" t="s">
        <v>198</v>
      </c>
      <c r="B45" s="37">
        <v>2716</v>
      </c>
      <c r="C45" s="54">
        <v>18000</v>
      </c>
      <c r="D45" s="54">
        <v>18000</v>
      </c>
      <c r="E45" s="53">
        <v>7939</v>
      </c>
    </row>
    <row r="46" spans="1:5" s="80" customFormat="1" ht="12.75">
      <c r="A46" s="38" t="s">
        <v>197</v>
      </c>
      <c r="B46" s="37">
        <v>2729</v>
      </c>
      <c r="C46" s="54">
        <v>41600</v>
      </c>
      <c r="D46" s="54">
        <v>41600</v>
      </c>
      <c r="E46" s="53">
        <v>17529</v>
      </c>
    </row>
    <row r="47" spans="1:5" s="82" customFormat="1" ht="12.75">
      <c r="A47" s="40" t="s">
        <v>196</v>
      </c>
      <c r="B47" s="19">
        <v>2800</v>
      </c>
      <c r="C47" s="39">
        <f>SUM(C48)</f>
        <v>148300</v>
      </c>
      <c r="D47" s="39">
        <f>SUM(D48)</f>
        <v>148300</v>
      </c>
      <c r="E47" s="39">
        <f>SUM(E48)</f>
        <v>39423</v>
      </c>
    </row>
    <row r="48" spans="1:5" s="80" customFormat="1" ht="12.75">
      <c r="A48" s="38" t="s">
        <v>195</v>
      </c>
      <c r="B48" s="37">
        <v>2802</v>
      </c>
      <c r="C48" s="54">
        <v>148300</v>
      </c>
      <c r="D48" s="54">
        <v>148300</v>
      </c>
      <c r="E48" s="53">
        <v>39423</v>
      </c>
    </row>
    <row r="49" spans="1:5" s="82" customFormat="1" ht="12.75">
      <c r="A49" s="40" t="s">
        <v>194</v>
      </c>
      <c r="B49" s="19">
        <v>3600</v>
      </c>
      <c r="C49" s="39">
        <f>SUM(C50)</f>
        <v>200000</v>
      </c>
      <c r="D49" s="39">
        <f>SUM(D50)</f>
        <v>200000</v>
      </c>
      <c r="E49" s="39">
        <f>SUM(E50)</f>
        <v>21663</v>
      </c>
    </row>
    <row r="50" spans="1:5" s="80" customFormat="1" ht="12.75">
      <c r="A50" s="38" t="s">
        <v>193</v>
      </c>
      <c r="B50" s="37">
        <v>3619</v>
      </c>
      <c r="C50" s="54">
        <v>200000</v>
      </c>
      <c r="D50" s="54">
        <v>200000</v>
      </c>
      <c r="E50" s="53">
        <v>21663</v>
      </c>
    </row>
    <row r="51" spans="1:5" s="82" customFormat="1" ht="12.75">
      <c r="A51" s="40" t="s">
        <v>192</v>
      </c>
      <c r="B51" s="19">
        <v>3700</v>
      </c>
      <c r="C51" s="39">
        <f>SUM(C52:C53)</f>
        <v>0</v>
      </c>
      <c r="D51" s="39">
        <f>SUM(D52:D53)</f>
        <v>0</v>
      </c>
      <c r="E51" s="39">
        <f>SUM(E52:E53)</f>
        <v>26861</v>
      </c>
    </row>
    <row r="52" spans="1:5" s="80" customFormat="1" ht="12.75">
      <c r="A52" s="38" t="s">
        <v>191</v>
      </c>
      <c r="B52" s="37">
        <v>3701</v>
      </c>
      <c r="C52" s="54"/>
      <c r="D52" s="54"/>
      <c r="E52" s="53">
        <v>-1830</v>
      </c>
    </row>
    <row r="53" spans="1:5" s="80" customFormat="1" ht="12.75">
      <c r="A53" s="38" t="s">
        <v>190</v>
      </c>
      <c r="B53" s="37">
        <v>3702</v>
      </c>
      <c r="C53" s="54"/>
      <c r="D53" s="54"/>
      <c r="E53" s="53">
        <v>28691</v>
      </c>
    </row>
    <row r="54" spans="1:5" s="82" customFormat="1" ht="12.75">
      <c r="A54" s="40" t="s">
        <v>189</v>
      </c>
      <c r="B54" s="19">
        <v>4000</v>
      </c>
      <c r="C54" s="39">
        <f>SUM(C55:C57)</f>
        <v>1079000</v>
      </c>
      <c r="D54" s="39">
        <f>SUM(D55:D57)</f>
        <v>1079000</v>
      </c>
      <c r="E54" s="39">
        <f>SUM(E55:E57)</f>
        <v>546078</v>
      </c>
    </row>
    <row r="55" spans="1:5" s="80" customFormat="1" ht="12.75">
      <c r="A55" s="38" t="s">
        <v>188</v>
      </c>
      <c r="B55" s="37">
        <v>4002</v>
      </c>
      <c r="C55" s="54">
        <v>239000</v>
      </c>
      <c r="D55" s="54">
        <v>239000</v>
      </c>
      <c r="E55" s="53">
        <v>866</v>
      </c>
    </row>
    <row r="56" spans="1:5" s="80" customFormat="1" ht="12.75">
      <c r="A56" s="38" t="s">
        <v>187</v>
      </c>
      <c r="B56" s="37">
        <v>4003</v>
      </c>
      <c r="C56" s="54">
        <v>108000</v>
      </c>
      <c r="D56" s="54">
        <v>108000</v>
      </c>
      <c r="E56" s="53">
        <v>8155</v>
      </c>
    </row>
    <row r="57" spans="1:5" s="80" customFormat="1" ht="12.75">
      <c r="A57" s="38" t="s">
        <v>186</v>
      </c>
      <c r="B57" s="37">
        <v>4004</v>
      </c>
      <c r="C57" s="54">
        <v>732000</v>
      </c>
      <c r="D57" s="54">
        <v>732000</v>
      </c>
      <c r="E57" s="53">
        <v>537057</v>
      </c>
    </row>
    <row r="58" spans="1:5" s="58" customFormat="1" ht="12.75">
      <c r="A58" s="32" t="s">
        <v>185</v>
      </c>
      <c r="B58" s="31">
        <v>4100</v>
      </c>
      <c r="C58" s="51">
        <v>4598</v>
      </c>
      <c r="D58" s="51">
        <v>4598</v>
      </c>
      <c r="E58" s="49">
        <v>20024</v>
      </c>
    </row>
    <row r="59" spans="1:5" s="82" customFormat="1" ht="12.75">
      <c r="A59" s="40"/>
      <c r="B59" s="19"/>
      <c r="C59" s="18"/>
      <c r="D59" s="39"/>
      <c r="E59" s="39"/>
    </row>
    <row r="60" spans="1:5" s="82" customFormat="1" ht="12.75">
      <c r="A60" s="40" t="s">
        <v>184</v>
      </c>
      <c r="B60" s="19"/>
      <c r="C60" s="39">
        <f>SUM(C27,C35,C47,C49,C51,C54,C58)</f>
        <v>6226128</v>
      </c>
      <c r="D60" s="39">
        <f>SUM(D27,D35,D47,D49,D51,D54,D58)</f>
        <v>6226128</v>
      </c>
      <c r="E60" s="39">
        <f>SUM(E27,E35,E47,E49,E51,E54,E58)</f>
        <v>2259958</v>
      </c>
    </row>
    <row r="61" spans="1:5" s="83" customFormat="1" ht="12.75">
      <c r="A61" s="47"/>
      <c r="B61" s="46"/>
      <c r="C61" s="48"/>
      <c r="D61" s="45"/>
      <c r="E61" s="45"/>
    </row>
    <row r="62" spans="1:5" s="83" customFormat="1" ht="12.75">
      <c r="A62" s="40" t="s">
        <v>183</v>
      </c>
      <c r="B62" s="46"/>
      <c r="C62" s="48"/>
      <c r="D62" s="45"/>
      <c r="E62" s="45"/>
    </row>
    <row r="63" spans="1:5" s="58" customFormat="1" ht="12.75">
      <c r="A63" s="32" t="s">
        <v>182</v>
      </c>
      <c r="B63" s="31">
        <v>3100</v>
      </c>
      <c r="C63" s="49">
        <f>SUM(C64:C64)</f>
        <v>128800</v>
      </c>
      <c r="D63" s="49">
        <f>SUM(D64:D64)</f>
        <v>128800</v>
      </c>
      <c r="E63" s="49">
        <f>SUM(E64:E64)</f>
        <v>0</v>
      </c>
    </row>
    <row r="64" spans="1:5" s="83" customFormat="1" ht="12.75">
      <c r="A64" s="47" t="s">
        <v>181</v>
      </c>
      <c r="B64" s="46">
        <v>3113</v>
      </c>
      <c r="C64" s="54">
        <v>128800</v>
      </c>
      <c r="D64" s="54">
        <v>128800</v>
      </c>
      <c r="E64" s="45">
        <v>0</v>
      </c>
    </row>
    <row r="65" spans="1:5" s="83" customFormat="1" ht="12.75">
      <c r="A65" s="40" t="s">
        <v>180</v>
      </c>
      <c r="B65" s="46"/>
      <c r="C65" s="18">
        <f>SUM(C63)</f>
        <v>128800</v>
      </c>
      <c r="D65" s="18">
        <f>SUM(D63)</f>
        <v>128800</v>
      </c>
      <c r="E65" s="18">
        <f>SUM(E63)</f>
        <v>0</v>
      </c>
    </row>
    <row r="66" spans="1:5" s="83" customFormat="1" ht="12.75">
      <c r="A66" s="40" t="s">
        <v>179</v>
      </c>
      <c r="B66" s="46"/>
      <c r="C66" s="48"/>
      <c r="D66" s="45"/>
      <c r="E66" s="45"/>
    </row>
    <row r="67" spans="1:5" s="87" customFormat="1" ht="12.75">
      <c r="A67" s="88" t="s">
        <v>178</v>
      </c>
      <c r="B67" s="31">
        <v>6100</v>
      </c>
      <c r="C67" s="51">
        <f>SUM(C68:C69)</f>
        <v>-165000</v>
      </c>
      <c r="D67" s="51">
        <f>SUM(D68:D69)</f>
        <v>-122100</v>
      </c>
      <c r="E67" s="51">
        <f>SUM(E68:E69)</f>
        <v>1650</v>
      </c>
    </row>
    <row r="68" spans="1:5" s="85" customFormat="1" ht="12.75">
      <c r="A68" s="86" t="s">
        <v>177</v>
      </c>
      <c r="B68" s="37">
        <v>6101</v>
      </c>
      <c r="C68" s="54"/>
      <c r="D68" s="54">
        <v>42900</v>
      </c>
      <c r="E68" s="54">
        <v>42900</v>
      </c>
    </row>
    <row r="69" spans="1:5" s="80" customFormat="1" ht="12.75">
      <c r="A69" s="38" t="s">
        <v>176</v>
      </c>
      <c r="B69" s="37">
        <v>6102</v>
      </c>
      <c r="C69" s="54">
        <v>-165000</v>
      </c>
      <c r="D69" s="54">
        <v>-165000</v>
      </c>
      <c r="E69" s="53">
        <v>-41250</v>
      </c>
    </row>
    <row r="70" spans="1:5" s="83" customFormat="1" ht="12.75">
      <c r="A70" s="47"/>
      <c r="B70" s="46"/>
      <c r="C70" s="48"/>
      <c r="D70" s="45"/>
      <c r="E70" s="45"/>
    </row>
    <row r="71" spans="1:5" s="83" customFormat="1" ht="12.75">
      <c r="A71" s="40" t="s">
        <v>175</v>
      </c>
      <c r="B71" s="46"/>
      <c r="C71" s="18">
        <f>SUM(C67)</f>
        <v>-165000</v>
      </c>
      <c r="D71" s="18">
        <f>SUM(D67)</f>
        <v>-122100</v>
      </c>
      <c r="E71" s="18">
        <f>SUM(E67)</f>
        <v>1650</v>
      </c>
    </row>
    <row r="72" spans="1:5" s="83" customFormat="1" ht="12.75">
      <c r="A72" s="47"/>
      <c r="B72" s="46"/>
      <c r="C72" s="48"/>
      <c r="D72" s="45"/>
      <c r="E72" s="45"/>
    </row>
    <row r="73" spans="1:5" s="82" customFormat="1" ht="12.75">
      <c r="A73" s="40" t="s">
        <v>174</v>
      </c>
      <c r="B73" s="19"/>
      <c r="C73" s="39">
        <f>SUM(C24,C60,C65,C71)</f>
        <v>8588328</v>
      </c>
      <c r="D73" s="39">
        <f>SUM(D24,D60,D65,D71)</f>
        <v>8631228</v>
      </c>
      <c r="E73" s="39">
        <f>SUM(E24,E60,E65,E71)</f>
        <v>2992093</v>
      </c>
    </row>
    <row r="74" spans="1:5" s="82" customFormat="1" ht="12.75">
      <c r="A74" s="40"/>
      <c r="B74" s="19"/>
      <c r="C74" s="18"/>
      <c r="D74" s="39"/>
      <c r="E74" s="39"/>
    </row>
    <row r="75" spans="1:5" s="83" customFormat="1" ht="12.75">
      <c r="A75" s="40" t="s">
        <v>173</v>
      </c>
      <c r="B75" s="46"/>
      <c r="C75" s="48"/>
      <c r="D75" s="45"/>
      <c r="E75" s="45"/>
    </row>
    <row r="76" spans="1:5" s="58" customFormat="1" ht="12.75">
      <c r="A76" s="32" t="s">
        <v>172</v>
      </c>
      <c r="B76" s="31">
        <v>8300</v>
      </c>
      <c r="C76" s="51">
        <v>4040211</v>
      </c>
      <c r="D76" s="51">
        <v>4040211</v>
      </c>
      <c r="E76" s="49">
        <v>5690</v>
      </c>
    </row>
    <row r="77" spans="1:5" s="58" customFormat="1" ht="12.75">
      <c r="A77" s="32" t="s">
        <v>171</v>
      </c>
      <c r="B77" s="31">
        <v>8800</v>
      </c>
      <c r="C77" s="51"/>
      <c r="D77" s="49"/>
      <c r="E77" s="49">
        <v>79292</v>
      </c>
    </row>
    <row r="78" spans="1:5" s="82" customFormat="1" ht="12.75">
      <c r="A78" s="40" t="s">
        <v>167</v>
      </c>
      <c r="B78" s="19"/>
      <c r="C78" s="39">
        <f>SUM(C76:C77)</f>
        <v>4040211</v>
      </c>
      <c r="D78" s="39">
        <f>SUM(D76:D77)</f>
        <v>4040211</v>
      </c>
      <c r="E78" s="39">
        <f>SUM(E76:E77)</f>
        <v>84982</v>
      </c>
    </row>
    <row r="79" spans="1:5" s="83" customFormat="1" ht="12.75">
      <c r="A79" s="47"/>
      <c r="B79" s="46"/>
      <c r="C79" s="48"/>
      <c r="D79" s="45"/>
      <c r="E79" s="45"/>
    </row>
    <row r="80" spans="1:5" s="58" customFormat="1" ht="12.75">
      <c r="A80" s="32" t="s">
        <v>170</v>
      </c>
      <c r="B80" s="31">
        <v>9500</v>
      </c>
      <c r="C80" s="60">
        <f>SUM(C81:C82)</f>
        <v>0</v>
      </c>
      <c r="D80" s="59">
        <f>SUM(D81:D82)</f>
        <v>0</v>
      </c>
      <c r="E80" s="59">
        <f>SUM(E81:E82)</f>
        <v>-493577</v>
      </c>
    </row>
    <row r="81" spans="1:5" s="80" customFormat="1" ht="12.75">
      <c r="A81" s="38" t="s">
        <v>169</v>
      </c>
      <c r="B81" s="37">
        <v>9501</v>
      </c>
      <c r="C81" s="54"/>
      <c r="D81" s="84"/>
      <c r="E81" s="81"/>
    </row>
    <row r="82" spans="1:5" s="80" customFormat="1" ht="12.75">
      <c r="A82" s="38" t="s">
        <v>168</v>
      </c>
      <c r="B82" s="37">
        <v>9507</v>
      </c>
      <c r="C82" s="36"/>
      <c r="D82" s="53"/>
      <c r="E82" s="53">
        <v>-493577</v>
      </c>
    </row>
    <row r="83" spans="1:5" s="80" customFormat="1" ht="12.75">
      <c r="A83" s="38"/>
      <c r="B83" s="37"/>
      <c r="C83" s="36"/>
      <c r="D83" s="53"/>
      <c r="E83" s="53"/>
    </row>
    <row r="84" spans="1:5" s="58" customFormat="1" ht="12.75">
      <c r="A84" s="32" t="s">
        <v>167</v>
      </c>
      <c r="B84" s="31"/>
      <c r="C84" s="49">
        <f>SUM(C80)</f>
        <v>0</v>
      </c>
      <c r="D84" s="49">
        <f>SUM(D80)</f>
        <v>0</v>
      </c>
      <c r="E84" s="49">
        <f>SUM(E80)</f>
        <v>-493577</v>
      </c>
    </row>
    <row r="85" spans="1:5" s="83" customFormat="1" ht="12.75">
      <c r="A85" s="47"/>
      <c r="B85" s="46"/>
      <c r="C85" s="48"/>
      <c r="D85" s="45"/>
      <c r="E85" s="45"/>
    </row>
    <row r="86" spans="1:5" s="82" customFormat="1" ht="12.75">
      <c r="A86" s="40" t="s">
        <v>166</v>
      </c>
      <c r="B86" s="19"/>
      <c r="C86" s="39">
        <f>SUM(C73,C78,C84)</f>
        <v>12628539</v>
      </c>
      <c r="D86" s="39">
        <f>SUM(D73,D78,D84)</f>
        <v>12671439</v>
      </c>
      <c r="E86" s="39">
        <f>SUM(E73,E78,E84)</f>
        <v>2583498</v>
      </c>
    </row>
    <row r="87" spans="1:5" s="82" customFormat="1" ht="12.75">
      <c r="A87" s="40"/>
      <c r="B87" s="19"/>
      <c r="C87" s="18"/>
      <c r="D87" s="39"/>
      <c r="E87" s="39"/>
    </row>
    <row r="88" spans="1:5" s="82" customFormat="1" ht="12.75">
      <c r="A88" s="40" t="s">
        <v>165</v>
      </c>
      <c r="B88" s="19"/>
      <c r="C88" s="39">
        <f>SUM(C86)</f>
        <v>12628539</v>
      </c>
      <c r="D88" s="39">
        <f>SUM(D86)</f>
        <v>12671439</v>
      </c>
      <c r="E88" s="39">
        <f>SUM(E86)</f>
        <v>2583498</v>
      </c>
    </row>
    <row r="89" spans="1:5" ht="11.25">
      <c r="A89" s="40"/>
      <c r="B89" s="19"/>
      <c r="C89" s="18"/>
      <c r="D89" s="45"/>
      <c r="E89" s="45"/>
    </row>
    <row r="90" spans="1:5" s="80" customFormat="1" ht="12.75">
      <c r="A90" s="62" t="s">
        <v>164</v>
      </c>
      <c r="B90" s="61"/>
      <c r="C90" s="60"/>
      <c r="D90" s="81"/>
      <c r="E90" s="81"/>
    </row>
    <row r="91" spans="1:5" ht="11.25">
      <c r="A91" s="40" t="s">
        <v>163</v>
      </c>
      <c r="B91" s="19"/>
      <c r="C91" s="18"/>
      <c r="D91" s="45"/>
      <c r="E91" s="45"/>
    </row>
    <row r="92" spans="1:5" ht="11.25">
      <c r="A92" s="40" t="s">
        <v>162</v>
      </c>
      <c r="B92" s="19"/>
      <c r="C92" s="18"/>
      <c r="D92" s="45"/>
      <c r="E92" s="45"/>
    </row>
    <row r="93" spans="1:5" s="29" customFormat="1" ht="11.25">
      <c r="A93" s="32" t="s">
        <v>7</v>
      </c>
      <c r="B93" s="31">
        <v>1000</v>
      </c>
      <c r="C93" s="49">
        <f>SUM(C94:C105)</f>
        <v>1110854</v>
      </c>
      <c r="D93" s="49">
        <f>SUM(D94:D105)</f>
        <v>1110854</v>
      </c>
      <c r="E93" s="49">
        <f>SUM(E94:E105)</f>
        <v>454818</v>
      </c>
    </row>
    <row r="94" spans="1:5" s="34" customFormat="1" ht="11.25">
      <c r="A94" s="38" t="s">
        <v>84</v>
      </c>
      <c r="B94" s="37">
        <v>1013</v>
      </c>
      <c r="C94" s="54">
        <v>13100</v>
      </c>
      <c r="D94" s="54">
        <v>13100</v>
      </c>
      <c r="E94" s="53">
        <v>0</v>
      </c>
    </row>
    <row r="95" spans="1:5" s="34" customFormat="1" ht="11.25">
      <c r="A95" s="38" t="s">
        <v>27</v>
      </c>
      <c r="B95" s="37">
        <v>1015</v>
      </c>
      <c r="C95" s="54">
        <v>131670</v>
      </c>
      <c r="D95" s="54">
        <v>131146</v>
      </c>
      <c r="E95" s="53">
        <v>36515</v>
      </c>
    </row>
    <row r="96" spans="1:5" s="34" customFormat="1" ht="11.25">
      <c r="A96" s="38" t="s">
        <v>83</v>
      </c>
      <c r="B96" s="37">
        <v>1016</v>
      </c>
      <c r="C96" s="54">
        <v>244760</v>
      </c>
      <c r="D96" s="54">
        <v>245229</v>
      </c>
      <c r="E96" s="53">
        <v>117489</v>
      </c>
    </row>
    <row r="97" spans="1:5" s="34" customFormat="1" ht="11.25">
      <c r="A97" s="38" t="s">
        <v>26</v>
      </c>
      <c r="B97" s="37">
        <v>1020</v>
      </c>
      <c r="C97" s="54">
        <v>315100</v>
      </c>
      <c r="D97" s="54">
        <v>315100</v>
      </c>
      <c r="E97" s="53">
        <v>100425</v>
      </c>
    </row>
    <row r="98" spans="1:5" s="34" customFormat="1" ht="11.25">
      <c r="A98" s="38" t="s">
        <v>82</v>
      </c>
      <c r="B98" s="37">
        <v>1030</v>
      </c>
      <c r="C98" s="54">
        <v>73700</v>
      </c>
      <c r="D98" s="54">
        <v>73700</v>
      </c>
      <c r="E98" s="53">
        <v>7657</v>
      </c>
    </row>
    <row r="99" spans="1:5" s="34" customFormat="1" ht="11.25">
      <c r="A99" s="38" t="s">
        <v>87</v>
      </c>
      <c r="B99" s="37">
        <v>1040</v>
      </c>
      <c r="C99" s="54">
        <v>176500</v>
      </c>
      <c r="D99" s="54">
        <v>176500</v>
      </c>
      <c r="E99" s="53">
        <v>174013</v>
      </c>
    </row>
    <row r="100" spans="1:5" s="34" customFormat="1" ht="11.25">
      <c r="A100" s="38" t="s">
        <v>25</v>
      </c>
      <c r="B100" s="37">
        <v>1051</v>
      </c>
      <c r="C100" s="54">
        <v>60440</v>
      </c>
      <c r="D100" s="54">
        <v>60440</v>
      </c>
      <c r="E100" s="53">
        <v>2122</v>
      </c>
    </row>
    <row r="101" spans="1:5" s="34" customFormat="1" ht="11.25">
      <c r="A101" s="38" t="s">
        <v>161</v>
      </c>
      <c r="B101" s="37">
        <v>1052</v>
      </c>
      <c r="C101" s="54">
        <v>15000</v>
      </c>
      <c r="D101" s="54">
        <v>15000</v>
      </c>
      <c r="E101" s="53">
        <v>0</v>
      </c>
    </row>
    <row r="102" spans="1:5" s="34" customFormat="1" ht="11.25">
      <c r="A102" s="38" t="s">
        <v>104</v>
      </c>
      <c r="B102" s="37">
        <v>1062</v>
      </c>
      <c r="C102" s="54">
        <v>43000</v>
      </c>
      <c r="D102" s="54">
        <v>43000</v>
      </c>
      <c r="E102" s="53">
        <v>3414</v>
      </c>
    </row>
    <row r="103" spans="1:5" s="34" customFormat="1" ht="11.25">
      <c r="A103" s="38" t="s">
        <v>24</v>
      </c>
      <c r="B103" s="37">
        <v>1091</v>
      </c>
      <c r="C103" s="54">
        <v>16584</v>
      </c>
      <c r="D103" s="54">
        <v>16584</v>
      </c>
      <c r="E103" s="53">
        <v>4606</v>
      </c>
    </row>
    <row r="104" spans="1:5" s="34" customFormat="1" ht="11.25">
      <c r="A104" s="38" t="s">
        <v>103</v>
      </c>
      <c r="B104" s="37">
        <v>1092</v>
      </c>
      <c r="C104" s="54">
        <v>6000</v>
      </c>
      <c r="D104" s="54">
        <v>6055</v>
      </c>
      <c r="E104" s="53">
        <v>4295</v>
      </c>
    </row>
    <row r="105" spans="1:5" s="34" customFormat="1" ht="11.25">
      <c r="A105" s="38" t="s">
        <v>6</v>
      </c>
      <c r="B105" s="37">
        <v>1098</v>
      </c>
      <c r="C105" s="54">
        <v>15000</v>
      </c>
      <c r="D105" s="54">
        <v>15000</v>
      </c>
      <c r="E105" s="53">
        <v>4282</v>
      </c>
    </row>
    <row r="106" spans="1:5" s="10" customFormat="1" ht="11.25">
      <c r="A106" s="40" t="s">
        <v>5</v>
      </c>
      <c r="B106" s="19">
        <v>9999</v>
      </c>
      <c r="C106" s="39">
        <f>SUM(C93)</f>
        <v>1110854</v>
      </c>
      <c r="D106" s="39">
        <f>SUM(D93)</f>
        <v>1110854</v>
      </c>
      <c r="E106" s="39">
        <f>SUM(E93)</f>
        <v>454818</v>
      </c>
    </row>
    <row r="107" spans="1:5" ht="11.25">
      <c r="A107" s="47"/>
      <c r="B107" s="46"/>
      <c r="C107" s="18"/>
      <c r="D107" s="45"/>
      <c r="E107" s="45"/>
    </row>
    <row r="108" spans="1:5" s="5" customFormat="1" ht="11.25">
      <c r="A108" s="47" t="s">
        <v>16</v>
      </c>
      <c r="B108" s="46">
        <v>5200</v>
      </c>
      <c r="C108" s="18">
        <v>87654</v>
      </c>
      <c r="D108" s="18">
        <v>87654</v>
      </c>
      <c r="E108" s="49">
        <v>0</v>
      </c>
    </row>
    <row r="109" spans="1:5" s="5" customFormat="1" ht="11.25">
      <c r="A109" s="47" t="s">
        <v>50</v>
      </c>
      <c r="B109" s="46">
        <v>5300</v>
      </c>
      <c r="C109" s="18">
        <v>26486</v>
      </c>
      <c r="D109" s="18">
        <v>26486</v>
      </c>
      <c r="E109" s="49">
        <v>0</v>
      </c>
    </row>
    <row r="110" spans="1:5" s="44" customFormat="1" ht="11.25">
      <c r="A110" s="40" t="s">
        <v>15</v>
      </c>
      <c r="B110" s="19"/>
      <c r="C110" s="39">
        <f>SUM(C108:C109)</f>
        <v>114140</v>
      </c>
      <c r="D110" s="39">
        <f>SUM(D108:D109)</f>
        <v>114140</v>
      </c>
      <c r="E110" s="39">
        <f>SUM(E108:E109)</f>
        <v>0</v>
      </c>
    </row>
    <row r="111" spans="1:5" s="44" customFormat="1" ht="11.25">
      <c r="A111" s="40" t="s">
        <v>14</v>
      </c>
      <c r="B111" s="19">
        <v>9999</v>
      </c>
      <c r="C111" s="18">
        <f>SUM(C106,C110)</f>
        <v>1224994</v>
      </c>
      <c r="D111" s="18">
        <f>SUM(D106,D110)</f>
        <v>1224994</v>
      </c>
      <c r="E111" s="18">
        <f>SUM(E106,E110)</f>
        <v>454818</v>
      </c>
    </row>
    <row r="112" spans="1:5" ht="11.25">
      <c r="A112" s="47"/>
      <c r="B112" s="46"/>
      <c r="C112" s="18"/>
      <c r="D112" s="45"/>
      <c r="E112" s="45"/>
    </row>
    <row r="113" spans="1:5" ht="11.25">
      <c r="A113" s="40" t="s">
        <v>160</v>
      </c>
      <c r="B113" s="19" t="s">
        <v>159</v>
      </c>
      <c r="C113" s="18"/>
      <c r="D113" s="45"/>
      <c r="E113" s="45"/>
    </row>
    <row r="114" spans="1:5" s="29" customFormat="1" ht="11.25">
      <c r="A114" s="32" t="s">
        <v>47</v>
      </c>
      <c r="B114" s="31">
        <v>100</v>
      </c>
      <c r="C114" s="51">
        <v>14090</v>
      </c>
      <c r="D114" s="49">
        <f>SUM(D115:D115)</f>
        <v>14090</v>
      </c>
      <c r="E114" s="49">
        <f>SUM(E115:E115)</f>
        <v>3378</v>
      </c>
    </row>
    <row r="115" spans="1:5" s="34" customFormat="1" ht="11.25">
      <c r="A115" s="38" t="s">
        <v>46</v>
      </c>
      <c r="B115" s="37">
        <v>101</v>
      </c>
      <c r="C115" s="54">
        <v>14090</v>
      </c>
      <c r="D115" s="54">
        <v>14090</v>
      </c>
      <c r="E115" s="53">
        <v>3378</v>
      </c>
    </row>
    <row r="116" spans="1:5" s="29" customFormat="1" ht="11.25">
      <c r="A116" s="32" t="s">
        <v>31</v>
      </c>
      <c r="B116" s="31">
        <v>200</v>
      </c>
      <c r="C116" s="51">
        <v>94600</v>
      </c>
      <c r="D116" s="49">
        <f>SUM(D117:D117)</f>
        <v>94600</v>
      </c>
      <c r="E116" s="49">
        <f>SUM(E117:E117)</f>
        <v>11599</v>
      </c>
    </row>
    <row r="117" spans="1:5" s="34" customFormat="1" ht="11.25">
      <c r="A117" s="38" t="s">
        <v>64</v>
      </c>
      <c r="B117" s="37">
        <v>202</v>
      </c>
      <c r="C117" s="54">
        <v>94600</v>
      </c>
      <c r="D117" s="54">
        <v>94600</v>
      </c>
      <c r="E117" s="53">
        <v>11599</v>
      </c>
    </row>
    <row r="118" spans="1:5" s="29" customFormat="1" ht="11.25">
      <c r="A118" s="32" t="s">
        <v>45</v>
      </c>
      <c r="B118" s="31">
        <v>300</v>
      </c>
      <c r="C118" s="51">
        <v>30110</v>
      </c>
      <c r="D118" s="51">
        <v>30110</v>
      </c>
      <c r="E118" s="49">
        <v>3693</v>
      </c>
    </row>
    <row r="119" spans="1:5" s="29" customFormat="1" ht="11.25">
      <c r="A119" s="32" t="s">
        <v>43</v>
      </c>
      <c r="B119" s="31">
        <v>500</v>
      </c>
      <c r="C119" s="51">
        <v>4890</v>
      </c>
      <c r="D119" s="51">
        <v>4890</v>
      </c>
      <c r="E119" s="49">
        <v>653</v>
      </c>
    </row>
    <row r="120" spans="1:5" s="29" customFormat="1" ht="11.25">
      <c r="A120" s="32" t="s">
        <v>7</v>
      </c>
      <c r="B120" s="31">
        <v>1000</v>
      </c>
      <c r="C120" s="51">
        <v>13700</v>
      </c>
      <c r="D120" s="49">
        <f>SUM(D121:D124)</f>
        <v>13700</v>
      </c>
      <c r="E120" s="49">
        <f>SUM(E121:E124)</f>
        <v>880</v>
      </c>
    </row>
    <row r="121" spans="1:5" s="34" customFormat="1" ht="11.25">
      <c r="A121" s="38" t="s">
        <v>27</v>
      </c>
      <c r="B121" s="37">
        <v>1015</v>
      </c>
      <c r="C121" s="54">
        <v>7000</v>
      </c>
      <c r="D121" s="54">
        <v>7000</v>
      </c>
      <c r="E121" s="53">
        <v>755</v>
      </c>
    </row>
    <row r="122" spans="1:5" s="34" customFormat="1" ht="11.25">
      <c r="A122" s="38" t="s">
        <v>83</v>
      </c>
      <c r="B122" s="37">
        <v>1016</v>
      </c>
      <c r="C122" s="54">
        <v>1400</v>
      </c>
      <c r="D122" s="54">
        <v>1400</v>
      </c>
      <c r="E122" s="53">
        <v>0</v>
      </c>
    </row>
    <row r="123" spans="1:5" s="34" customFormat="1" ht="11.25">
      <c r="A123" s="38" t="s">
        <v>26</v>
      </c>
      <c r="B123" s="37">
        <v>1020</v>
      </c>
      <c r="C123" s="54">
        <v>5000</v>
      </c>
      <c r="D123" s="54">
        <v>5000</v>
      </c>
      <c r="E123" s="53">
        <v>125</v>
      </c>
    </row>
    <row r="124" spans="1:5" s="34" customFormat="1" ht="11.25">
      <c r="A124" s="38" t="s">
        <v>25</v>
      </c>
      <c r="B124" s="37">
        <v>1051</v>
      </c>
      <c r="C124" s="54">
        <v>300</v>
      </c>
      <c r="D124" s="54">
        <v>300</v>
      </c>
      <c r="E124" s="53">
        <v>0</v>
      </c>
    </row>
    <row r="125" spans="1:5" s="10" customFormat="1" ht="11.25">
      <c r="A125" s="40" t="s">
        <v>5</v>
      </c>
      <c r="B125" s="19">
        <v>9999</v>
      </c>
      <c r="C125" s="18">
        <f>SUM(C114,C116,C118,C119,C120)</f>
        <v>157390</v>
      </c>
      <c r="D125" s="18">
        <f>SUM(D114,D116,D118,D119,D120)</f>
        <v>157390</v>
      </c>
      <c r="E125" s="18">
        <f>SUM(E114,E116,E118,E119,E120)</f>
        <v>20203</v>
      </c>
    </row>
    <row r="126" spans="1:5" s="10" customFormat="1" ht="11.25">
      <c r="A126" s="40"/>
      <c r="B126" s="19"/>
      <c r="C126" s="18"/>
      <c r="D126" s="18"/>
      <c r="E126" s="18"/>
    </row>
    <row r="127" spans="1:5" s="10" customFormat="1" ht="11.25">
      <c r="A127" s="40" t="s">
        <v>158</v>
      </c>
      <c r="B127" s="19"/>
      <c r="C127" s="39">
        <f>SUM(C111,C125)</f>
        <v>1382384</v>
      </c>
      <c r="D127" s="39">
        <f>SUM(D111,D125)</f>
        <v>1382384</v>
      </c>
      <c r="E127" s="39">
        <f>SUM(E111,E125)</f>
        <v>475021</v>
      </c>
    </row>
    <row r="128" spans="1:5" ht="11.25">
      <c r="A128" s="40"/>
      <c r="B128" s="19"/>
      <c r="C128" s="18"/>
      <c r="D128" s="45"/>
      <c r="E128" s="45"/>
    </row>
    <row r="129" spans="1:5" ht="11.25">
      <c r="A129" s="40"/>
      <c r="B129" s="19"/>
      <c r="C129" s="18"/>
      <c r="D129" s="45"/>
      <c r="E129" s="45"/>
    </row>
    <row r="130" spans="1:5" s="5" customFormat="1" ht="11.25">
      <c r="A130" s="40" t="s">
        <v>54</v>
      </c>
      <c r="B130" s="19"/>
      <c r="C130" s="18"/>
      <c r="D130" s="45"/>
      <c r="E130" s="45"/>
    </row>
    <row r="131" spans="1:5" s="5" customFormat="1" ht="11.25">
      <c r="A131" s="40"/>
      <c r="B131" s="19"/>
      <c r="C131" s="18"/>
      <c r="D131" s="45"/>
      <c r="E131" s="45"/>
    </row>
    <row r="132" spans="1:5" s="5" customFormat="1" ht="11.25">
      <c r="A132" s="40" t="s">
        <v>157</v>
      </c>
      <c r="B132" s="19" t="s">
        <v>156</v>
      </c>
      <c r="C132" s="18"/>
      <c r="D132" s="45"/>
      <c r="E132" s="45"/>
    </row>
    <row r="133" spans="1:5" s="5" customFormat="1" ht="11.25">
      <c r="A133" s="40"/>
      <c r="B133" s="19"/>
      <c r="C133" s="18"/>
      <c r="D133" s="45"/>
      <c r="E133" s="45"/>
    </row>
    <row r="134" spans="1:5" s="50" customFormat="1" ht="11.25">
      <c r="A134" s="32" t="s">
        <v>47</v>
      </c>
      <c r="B134" s="31">
        <v>1000</v>
      </c>
      <c r="C134" s="51">
        <f>SUM(C135:C147)</f>
        <v>720199</v>
      </c>
      <c r="D134" s="51">
        <f>SUM(D135:D147)</f>
        <v>720199</v>
      </c>
      <c r="E134" s="51">
        <f>SUM(E135:E147)</f>
        <v>340781</v>
      </c>
    </row>
    <row r="135" spans="1:5" s="52" customFormat="1" ht="11.25">
      <c r="A135" s="38" t="s">
        <v>145</v>
      </c>
      <c r="B135" s="37">
        <v>1011</v>
      </c>
      <c r="C135" s="54">
        <v>165001</v>
      </c>
      <c r="D135" s="54">
        <v>165001</v>
      </c>
      <c r="E135" s="54">
        <v>44709</v>
      </c>
    </row>
    <row r="136" spans="1:5" s="52" customFormat="1" ht="11.25">
      <c r="A136" s="38" t="s">
        <v>37</v>
      </c>
      <c r="B136" s="37">
        <v>1012</v>
      </c>
      <c r="C136" s="54">
        <v>3350</v>
      </c>
      <c r="D136" s="54">
        <v>3350</v>
      </c>
      <c r="E136" s="54">
        <v>0</v>
      </c>
    </row>
    <row r="137" spans="1:5" s="52" customFormat="1" ht="11.25">
      <c r="A137" s="38" t="s">
        <v>84</v>
      </c>
      <c r="B137" s="37">
        <v>1013</v>
      </c>
      <c r="C137" s="54">
        <v>37920</v>
      </c>
      <c r="D137" s="54">
        <v>37920</v>
      </c>
      <c r="E137" s="54">
        <v>90</v>
      </c>
    </row>
    <row r="138" spans="1:5" s="52" customFormat="1" ht="11.25">
      <c r="A138" s="38" t="s">
        <v>155</v>
      </c>
      <c r="B138" s="37">
        <v>1014</v>
      </c>
      <c r="C138" s="54">
        <v>2424</v>
      </c>
      <c r="D138" s="54">
        <v>2424</v>
      </c>
      <c r="E138" s="54">
        <v>0</v>
      </c>
    </row>
    <row r="139" spans="1:5" s="52" customFormat="1" ht="11.25">
      <c r="A139" s="38" t="s">
        <v>27</v>
      </c>
      <c r="B139" s="37">
        <v>1015</v>
      </c>
      <c r="C139" s="54">
        <v>5524</v>
      </c>
      <c r="D139" s="54">
        <v>5524</v>
      </c>
      <c r="E139" s="54">
        <v>2689</v>
      </c>
    </row>
    <row r="140" spans="1:5" s="52" customFormat="1" ht="11.25">
      <c r="A140" s="38" t="s">
        <v>83</v>
      </c>
      <c r="B140" s="37">
        <v>1016</v>
      </c>
      <c r="C140" s="54">
        <v>420142</v>
      </c>
      <c r="D140" s="54">
        <v>418752</v>
      </c>
      <c r="E140" s="54">
        <v>280491</v>
      </c>
    </row>
    <row r="141" spans="1:5" s="52" customFormat="1" ht="11.25">
      <c r="A141" s="38" t="s">
        <v>26</v>
      </c>
      <c r="B141" s="37">
        <v>1020</v>
      </c>
      <c r="C141" s="54">
        <v>24680</v>
      </c>
      <c r="D141" s="54">
        <v>24680</v>
      </c>
      <c r="E141" s="54">
        <v>4189</v>
      </c>
    </row>
    <row r="142" spans="1:5" s="52" customFormat="1" ht="11.25">
      <c r="A142" s="38" t="s">
        <v>82</v>
      </c>
      <c r="B142" s="37">
        <v>1030</v>
      </c>
      <c r="C142" s="54">
        <v>20800</v>
      </c>
      <c r="D142" s="54">
        <v>20800</v>
      </c>
      <c r="E142" s="54">
        <v>0</v>
      </c>
    </row>
    <row r="143" spans="1:5" s="34" customFormat="1" ht="11.25">
      <c r="A143" s="38" t="s">
        <v>25</v>
      </c>
      <c r="B143" s="37">
        <v>1051</v>
      </c>
      <c r="C143" s="54">
        <v>1893</v>
      </c>
      <c r="D143" s="54">
        <v>1893</v>
      </c>
      <c r="E143" s="53">
        <v>27</v>
      </c>
    </row>
    <row r="144" spans="1:5" s="34" customFormat="1" ht="11.25">
      <c r="A144" s="38" t="s">
        <v>104</v>
      </c>
      <c r="B144" s="37">
        <v>1062</v>
      </c>
      <c r="C144" s="54">
        <v>5344</v>
      </c>
      <c r="D144" s="54">
        <v>5344</v>
      </c>
      <c r="E144" s="53">
        <v>0</v>
      </c>
    </row>
    <row r="145" spans="1:5" s="34" customFormat="1" ht="11.25">
      <c r="A145" s="38" t="s">
        <v>24</v>
      </c>
      <c r="B145" s="37">
        <v>1091</v>
      </c>
      <c r="C145" s="54">
        <v>28564</v>
      </c>
      <c r="D145" s="54">
        <v>28564</v>
      </c>
      <c r="E145" s="53">
        <v>6868</v>
      </c>
    </row>
    <row r="146" spans="1:5" s="34" customFormat="1" ht="11.25">
      <c r="A146" s="38" t="s">
        <v>103</v>
      </c>
      <c r="B146" s="37">
        <v>1092</v>
      </c>
      <c r="C146" s="54"/>
      <c r="D146" s="54">
        <v>1390</v>
      </c>
      <c r="E146" s="53">
        <v>1390</v>
      </c>
    </row>
    <row r="147" spans="1:5" s="34" customFormat="1" ht="11.25">
      <c r="A147" s="38" t="s">
        <v>6</v>
      </c>
      <c r="B147" s="37">
        <v>1098</v>
      </c>
      <c r="C147" s="54">
        <v>4557</v>
      </c>
      <c r="D147" s="54">
        <v>4557</v>
      </c>
      <c r="E147" s="53">
        <v>328</v>
      </c>
    </row>
    <row r="148" spans="1:5" s="44" customFormat="1" ht="11.25">
      <c r="A148" s="40" t="s">
        <v>23</v>
      </c>
      <c r="B148" s="19">
        <v>9999</v>
      </c>
      <c r="C148" s="18">
        <f>SUM(C134)</f>
        <v>720199</v>
      </c>
      <c r="D148" s="18">
        <f>SUM(D134)</f>
        <v>720199</v>
      </c>
      <c r="E148" s="18">
        <f>SUM(E134)</f>
        <v>340781</v>
      </c>
    </row>
    <row r="149" spans="1:5" s="5" customFormat="1" ht="11.25">
      <c r="A149" s="40"/>
      <c r="B149" s="19"/>
      <c r="C149" s="18"/>
      <c r="D149" s="45"/>
      <c r="E149" s="45"/>
    </row>
    <row r="150" spans="1:5" s="52" customFormat="1" ht="11.25">
      <c r="A150" s="32" t="s">
        <v>154</v>
      </c>
      <c r="B150" s="31" t="s">
        <v>153</v>
      </c>
      <c r="C150" s="51"/>
      <c r="D150" s="53"/>
      <c r="E150" s="53"/>
    </row>
    <row r="151" spans="1:5" s="52" customFormat="1" ht="11.25">
      <c r="A151" s="32"/>
      <c r="B151" s="31"/>
      <c r="C151" s="51"/>
      <c r="D151" s="53"/>
      <c r="E151" s="53"/>
    </row>
    <row r="152" spans="1:5" s="50" customFormat="1" ht="11.25">
      <c r="A152" s="32" t="s">
        <v>47</v>
      </c>
      <c r="B152" s="31">
        <v>100</v>
      </c>
      <c r="C152" s="51">
        <f>SUM(C153:C153)</f>
        <v>0</v>
      </c>
      <c r="D152" s="51">
        <f>SUM(D153:D153)</f>
        <v>39762</v>
      </c>
      <c r="E152" s="51">
        <f>SUM(E153:E153)</f>
        <v>8052</v>
      </c>
    </row>
    <row r="153" spans="1:5" s="52" customFormat="1" ht="11.25">
      <c r="A153" s="38" t="s">
        <v>46</v>
      </c>
      <c r="B153" s="37">
        <v>101</v>
      </c>
      <c r="C153" s="54"/>
      <c r="D153" s="54">
        <v>39762</v>
      </c>
      <c r="E153" s="54">
        <v>8052</v>
      </c>
    </row>
    <row r="154" spans="1:5" s="50" customFormat="1" ht="11.25">
      <c r="A154" s="32" t="s">
        <v>31</v>
      </c>
      <c r="B154" s="31">
        <v>200</v>
      </c>
      <c r="C154" s="51">
        <f>SUM(C155:C156)</f>
        <v>0</v>
      </c>
      <c r="D154" s="51">
        <f>SUM(D155:D156)</f>
        <v>0</v>
      </c>
      <c r="E154" s="51">
        <f>SUM(E155:E156)</f>
        <v>0</v>
      </c>
    </row>
    <row r="155" spans="1:5" s="52" customFormat="1" ht="11.25">
      <c r="A155" s="38" t="s">
        <v>152</v>
      </c>
      <c r="B155" s="37">
        <v>208</v>
      </c>
      <c r="C155" s="54"/>
      <c r="D155" s="54"/>
      <c r="E155" s="54"/>
    </row>
    <row r="156" spans="1:5" s="52" customFormat="1" ht="11.25">
      <c r="A156" s="38" t="s">
        <v>142</v>
      </c>
      <c r="B156" s="37">
        <v>209</v>
      </c>
      <c r="C156" s="54"/>
      <c r="D156" s="54"/>
      <c r="E156" s="54"/>
    </row>
    <row r="157" spans="1:5" s="50" customFormat="1" ht="11.25">
      <c r="A157" s="32" t="s">
        <v>45</v>
      </c>
      <c r="B157" s="31">
        <v>300</v>
      </c>
      <c r="C157" s="51"/>
      <c r="D157" s="51">
        <v>10696</v>
      </c>
      <c r="E157" s="51">
        <v>2198</v>
      </c>
    </row>
    <row r="158" spans="1:5" s="50" customFormat="1" ht="11.25">
      <c r="A158" s="32" t="s">
        <v>44</v>
      </c>
      <c r="B158" s="31">
        <v>400</v>
      </c>
      <c r="C158" s="51"/>
      <c r="D158" s="51">
        <v>1472</v>
      </c>
      <c r="E158" s="51">
        <v>257</v>
      </c>
    </row>
    <row r="159" spans="1:5" s="50" customFormat="1" ht="11.25">
      <c r="A159" s="32" t="s">
        <v>43</v>
      </c>
      <c r="B159" s="31">
        <v>500</v>
      </c>
      <c r="C159" s="51"/>
      <c r="D159" s="51">
        <v>1789</v>
      </c>
      <c r="E159" s="51">
        <v>390</v>
      </c>
    </row>
    <row r="160" spans="1:5" s="50" customFormat="1" ht="11.25">
      <c r="A160" s="32" t="s">
        <v>42</v>
      </c>
      <c r="B160" s="31">
        <v>700</v>
      </c>
      <c r="C160" s="51"/>
      <c r="D160" s="51">
        <v>318</v>
      </c>
      <c r="E160" s="51">
        <v>40</v>
      </c>
    </row>
    <row r="161" spans="1:5" s="50" customFormat="1" ht="11.25">
      <c r="A161" s="32" t="s">
        <v>23</v>
      </c>
      <c r="B161" s="31">
        <v>9999</v>
      </c>
      <c r="C161" s="51">
        <f>SUM(C152,C154,C157:C160)</f>
        <v>0</v>
      </c>
      <c r="D161" s="51">
        <f>SUM(D152,D154,D157:D160)</f>
        <v>54037</v>
      </c>
      <c r="E161" s="51">
        <f>SUM(E152,E154,E157:E160)</f>
        <v>10937</v>
      </c>
    </row>
    <row r="162" spans="1:5" s="50" customFormat="1" ht="11.25">
      <c r="A162" s="32"/>
      <c r="B162" s="31"/>
      <c r="C162" s="51"/>
      <c r="D162" s="51"/>
      <c r="E162" s="51"/>
    </row>
    <row r="163" spans="1:5" s="5" customFormat="1" ht="11.25">
      <c r="A163" s="40" t="s">
        <v>151</v>
      </c>
      <c r="B163" s="19" t="s">
        <v>150</v>
      </c>
      <c r="C163" s="18"/>
      <c r="D163" s="45"/>
      <c r="E163" s="45"/>
    </row>
    <row r="164" spans="1:5" s="5" customFormat="1" ht="11.25">
      <c r="A164" s="40"/>
      <c r="B164" s="19"/>
      <c r="C164" s="18"/>
      <c r="D164" s="45"/>
      <c r="E164" s="45"/>
    </row>
    <row r="165" spans="1:5" s="50" customFormat="1" ht="11.25">
      <c r="A165" s="32" t="s">
        <v>47</v>
      </c>
      <c r="B165" s="31">
        <v>100</v>
      </c>
      <c r="C165" s="51">
        <f>SUM(C166:C166)</f>
        <v>22154</v>
      </c>
      <c r="D165" s="51">
        <f>SUM(D166:D166)</f>
        <v>22154</v>
      </c>
      <c r="E165" s="51">
        <f>SUM(E166:E166)</f>
        <v>5113</v>
      </c>
    </row>
    <row r="166" spans="1:5" s="52" customFormat="1" ht="11.25">
      <c r="A166" s="38" t="s">
        <v>46</v>
      </c>
      <c r="B166" s="37">
        <v>101</v>
      </c>
      <c r="C166" s="54">
        <v>22154</v>
      </c>
      <c r="D166" s="54">
        <v>22154</v>
      </c>
      <c r="E166" s="54">
        <v>5113</v>
      </c>
    </row>
    <row r="167" spans="1:5" s="50" customFormat="1" ht="11.25">
      <c r="A167" s="32" t="s">
        <v>45</v>
      </c>
      <c r="B167" s="31">
        <v>300</v>
      </c>
      <c r="C167" s="51">
        <v>5959</v>
      </c>
      <c r="D167" s="51">
        <v>5959</v>
      </c>
      <c r="E167" s="51">
        <v>1461</v>
      </c>
    </row>
    <row r="168" spans="1:5" s="50" customFormat="1" ht="11.25">
      <c r="A168" s="32" t="s">
        <v>43</v>
      </c>
      <c r="B168" s="31">
        <v>500</v>
      </c>
      <c r="C168" s="51">
        <v>997</v>
      </c>
      <c r="D168" s="51">
        <v>997</v>
      </c>
      <c r="E168" s="51">
        <v>245</v>
      </c>
    </row>
    <row r="169" spans="1:5" s="50" customFormat="1" ht="11.25">
      <c r="A169" s="32" t="s">
        <v>42</v>
      </c>
      <c r="B169" s="31">
        <v>700</v>
      </c>
      <c r="C169" s="51">
        <v>177</v>
      </c>
      <c r="D169" s="51">
        <v>177</v>
      </c>
      <c r="E169" s="51">
        <v>15</v>
      </c>
    </row>
    <row r="170" spans="1:5" s="29" customFormat="1" ht="11.25">
      <c r="A170" s="32" t="s">
        <v>7</v>
      </c>
      <c r="B170" s="31">
        <v>1000</v>
      </c>
      <c r="C170" s="49">
        <f>SUM(C171:C176)</f>
        <v>10409</v>
      </c>
      <c r="D170" s="49">
        <f>SUM(D171:D176)</f>
        <v>10409</v>
      </c>
      <c r="E170" s="49">
        <f>SUM(E171:E176)</f>
        <v>3312</v>
      </c>
    </row>
    <row r="171" spans="1:5" s="34" customFormat="1" ht="11.25">
      <c r="A171" s="38" t="s">
        <v>84</v>
      </c>
      <c r="B171" s="37">
        <v>1013</v>
      </c>
      <c r="C171" s="54">
        <v>1200</v>
      </c>
      <c r="D171" s="54">
        <v>1200</v>
      </c>
      <c r="E171" s="53">
        <v>0</v>
      </c>
    </row>
    <row r="172" spans="1:5" s="34" customFormat="1" ht="11.25">
      <c r="A172" s="38" t="s">
        <v>27</v>
      </c>
      <c r="B172" s="37">
        <v>1015</v>
      </c>
      <c r="C172" s="54">
        <v>1000</v>
      </c>
      <c r="D172" s="54">
        <v>1000</v>
      </c>
      <c r="E172" s="53">
        <v>263</v>
      </c>
    </row>
    <row r="173" spans="1:5" s="34" customFormat="1" ht="11.25">
      <c r="A173" s="38" t="s">
        <v>83</v>
      </c>
      <c r="B173" s="37">
        <v>1016</v>
      </c>
      <c r="C173" s="54">
        <v>3500</v>
      </c>
      <c r="D173" s="54">
        <v>3500</v>
      </c>
      <c r="E173" s="53">
        <v>2745</v>
      </c>
    </row>
    <row r="174" spans="1:5" s="34" customFormat="1" ht="11.25">
      <c r="A174" s="38" t="s">
        <v>26</v>
      </c>
      <c r="B174" s="37">
        <v>1020</v>
      </c>
      <c r="C174" s="54">
        <v>1044</v>
      </c>
      <c r="D174" s="54">
        <v>1044</v>
      </c>
      <c r="E174" s="53">
        <v>84</v>
      </c>
    </row>
    <row r="175" spans="1:5" s="34" customFormat="1" ht="11.25">
      <c r="A175" s="38" t="s">
        <v>82</v>
      </c>
      <c r="B175" s="37">
        <v>1030</v>
      </c>
      <c r="C175" s="54">
        <v>3000</v>
      </c>
      <c r="D175" s="54">
        <v>3000</v>
      </c>
      <c r="E175" s="53">
        <v>0</v>
      </c>
    </row>
    <row r="176" spans="1:5" s="34" customFormat="1" ht="11.25">
      <c r="A176" s="38" t="s">
        <v>24</v>
      </c>
      <c r="B176" s="37">
        <v>1091</v>
      </c>
      <c r="C176" s="54">
        <v>665</v>
      </c>
      <c r="D176" s="54">
        <v>665</v>
      </c>
      <c r="E176" s="53">
        <v>220</v>
      </c>
    </row>
    <row r="177" spans="1:5" s="44" customFormat="1" ht="11.25">
      <c r="A177" s="40" t="s">
        <v>23</v>
      </c>
      <c r="B177" s="19">
        <v>9999</v>
      </c>
      <c r="C177" s="18">
        <f>SUM(C165,C167,C168,C169,C170)</f>
        <v>39696</v>
      </c>
      <c r="D177" s="18">
        <f>SUM(D165,D167,D168,D169,D170)</f>
        <v>39696</v>
      </c>
      <c r="E177" s="18">
        <f>SUM(E165,E167,E168,E169,E170)</f>
        <v>10146</v>
      </c>
    </row>
    <row r="178" spans="1:5" s="5" customFormat="1" ht="11.25">
      <c r="A178" s="40"/>
      <c r="B178" s="19"/>
      <c r="C178" s="18"/>
      <c r="D178" s="45"/>
      <c r="E178" s="45"/>
    </row>
    <row r="179" spans="1:5" s="5" customFormat="1" ht="11.25">
      <c r="A179" s="40" t="s">
        <v>49</v>
      </c>
      <c r="B179" s="19" t="s">
        <v>48</v>
      </c>
      <c r="C179" s="18"/>
      <c r="D179" s="45"/>
      <c r="E179" s="45"/>
    </row>
    <row r="180" spans="1:5" s="50" customFormat="1" ht="11.25">
      <c r="A180" s="32" t="s">
        <v>7</v>
      </c>
      <c r="B180" s="31">
        <v>1000</v>
      </c>
      <c r="C180" s="51">
        <f>SUM(C181:C188)</f>
        <v>46439</v>
      </c>
      <c r="D180" s="51">
        <f>SUM(D181:D188)</f>
        <v>46439</v>
      </c>
      <c r="E180" s="51">
        <f>SUM(E181:E188)</f>
        <v>39057</v>
      </c>
    </row>
    <row r="181" spans="1:5" s="52" customFormat="1" ht="11.25">
      <c r="A181" s="38" t="s">
        <v>37</v>
      </c>
      <c r="B181" s="37">
        <v>1012</v>
      </c>
      <c r="C181" s="54">
        <v>300</v>
      </c>
      <c r="D181" s="54">
        <v>0</v>
      </c>
      <c r="E181" s="54">
        <v>0</v>
      </c>
    </row>
    <row r="182" spans="1:5" s="52" customFormat="1" ht="11.25">
      <c r="A182" s="38" t="s">
        <v>84</v>
      </c>
      <c r="B182" s="37">
        <v>1013</v>
      </c>
      <c r="C182" s="54">
        <v>3840</v>
      </c>
      <c r="D182" s="54">
        <v>3840</v>
      </c>
      <c r="E182" s="54">
        <v>0</v>
      </c>
    </row>
    <row r="183" spans="1:5" s="52" customFormat="1" ht="11.25">
      <c r="A183" s="38" t="s">
        <v>27</v>
      </c>
      <c r="B183" s="37">
        <v>1015</v>
      </c>
      <c r="C183" s="54">
        <v>800</v>
      </c>
      <c r="D183" s="54">
        <v>207</v>
      </c>
      <c r="E183" s="54">
        <v>207</v>
      </c>
    </row>
    <row r="184" spans="1:5" s="52" customFormat="1" ht="11.25">
      <c r="A184" s="38" t="s">
        <v>83</v>
      </c>
      <c r="B184" s="37">
        <v>1016</v>
      </c>
      <c r="C184" s="54">
        <v>31000</v>
      </c>
      <c r="D184" s="54">
        <v>36495</v>
      </c>
      <c r="E184" s="54">
        <v>36495</v>
      </c>
    </row>
    <row r="185" spans="1:5" s="52" customFormat="1" ht="11.25">
      <c r="A185" s="38" t="s">
        <v>26</v>
      </c>
      <c r="B185" s="37">
        <v>1020</v>
      </c>
      <c r="C185" s="54">
        <v>5150</v>
      </c>
      <c r="D185" s="54">
        <v>1587</v>
      </c>
      <c r="E185" s="54">
        <v>1587</v>
      </c>
    </row>
    <row r="186" spans="1:5" s="52" customFormat="1" ht="11.25">
      <c r="A186" s="38" t="s">
        <v>25</v>
      </c>
      <c r="B186" s="37">
        <v>1051</v>
      </c>
      <c r="C186" s="54">
        <v>150</v>
      </c>
      <c r="D186" s="54">
        <v>0</v>
      </c>
      <c r="E186" s="54">
        <v>0</v>
      </c>
    </row>
    <row r="187" spans="1:5" s="52" customFormat="1" ht="11.25">
      <c r="A187" s="38" t="s">
        <v>104</v>
      </c>
      <c r="B187" s="37">
        <v>1062</v>
      </c>
      <c r="C187" s="54">
        <v>1784</v>
      </c>
      <c r="D187" s="54">
        <v>895</v>
      </c>
      <c r="E187" s="54">
        <v>0</v>
      </c>
    </row>
    <row r="188" spans="1:5" s="52" customFormat="1" ht="11.25">
      <c r="A188" s="38" t="s">
        <v>24</v>
      </c>
      <c r="B188" s="37">
        <v>1091</v>
      </c>
      <c r="C188" s="54">
        <v>3415</v>
      </c>
      <c r="D188" s="54">
        <v>3415</v>
      </c>
      <c r="E188" s="54">
        <v>768</v>
      </c>
    </row>
    <row r="189" spans="1:5" s="44" customFormat="1" ht="11.25">
      <c r="A189" s="40" t="s">
        <v>23</v>
      </c>
      <c r="B189" s="19">
        <v>9999</v>
      </c>
      <c r="C189" s="18">
        <f>SUM(C180)</f>
        <v>46439</v>
      </c>
      <c r="D189" s="18">
        <f>SUM(D180)</f>
        <v>46439</v>
      </c>
      <c r="E189" s="18">
        <f>SUM(E180)</f>
        <v>39057</v>
      </c>
    </row>
    <row r="190" spans="1:5" s="5" customFormat="1" ht="11.25">
      <c r="A190" s="40"/>
      <c r="B190" s="19"/>
      <c r="C190" s="18"/>
      <c r="D190" s="45"/>
      <c r="E190" s="45"/>
    </row>
    <row r="191" spans="1:5" s="5" customFormat="1" ht="11.25">
      <c r="A191" s="40" t="s">
        <v>149</v>
      </c>
      <c r="B191" s="19" t="s">
        <v>148</v>
      </c>
      <c r="C191" s="18"/>
      <c r="D191" s="48"/>
      <c r="E191" s="48"/>
    </row>
    <row r="192" spans="1:5" s="50" customFormat="1" ht="11.25">
      <c r="A192" s="32" t="s">
        <v>7</v>
      </c>
      <c r="B192" s="31">
        <v>1000</v>
      </c>
      <c r="C192" s="51">
        <f>SUM(C193:C200)</f>
        <v>81563</v>
      </c>
      <c r="D192" s="51">
        <f>SUM(D193:D200)</f>
        <v>81563</v>
      </c>
      <c r="E192" s="51">
        <f>SUM(E193:E200)</f>
        <v>13558</v>
      </c>
    </row>
    <row r="193" spans="1:5" s="52" customFormat="1" ht="11.25">
      <c r="A193" s="38" t="s">
        <v>84</v>
      </c>
      <c r="B193" s="37">
        <v>1013</v>
      </c>
      <c r="C193" s="54">
        <v>1440</v>
      </c>
      <c r="D193" s="54">
        <v>1440</v>
      </c>
      <c r="E193" s="54">
        <v>0</v>
      </c>
    </row>
    <row r="194" spans="1:5" s="52" customFormat="1" ht="11.25">
      <c r="A194" s="38" t="s">
        <v>27</v>
      </c>
      <c r="B194" s="37">
        <v>1015</v>
      </c>
      <c r="C194" s="54">
        <v>18000</v>
      </c>
      <c r="D194" s="54">
        <v>18000</v>
      </c>
      <c r="E194" s="54">
        <v>3462</v>
      </c>
    </row>
    <row r="195" spans="1:5" s="52" customFormat="1" ht="11.25">
      <c r="A195" s="38" t="s">
        <v>83</v>
      </c>
      <c r="B195" s="37">
        <v>1016</v>
      </c>
      <c r="C195" s="54">
        <v>10000</v>
      </c>
      <c r="D195" s="54">
        <v>10000</v>
      </c>
      <c r="E195" s="54">
        <v>2379</v>
      </c>
    </row>
    <row r="196" spans="1:5" s="52" customFormat="1" ht="11.25">
      <c r="A196" s="38" t="s">
        <v>26</v>
      </c>
      <c r="B196" s="37">
        <v>1020</v>
      </c>
      <c r="C196" s="54">
        <v>26000</v>
      </c>
      <c r="D196" s="54">
        <v>26000</v>
      </c>
      <c r="E196" s="54">
        <v>6310</v>
      </c>
    </row>
    <row r="197" spans="1:5" s="52" customFormat="1" ht="11.25">
      <c r="A197" s="38" t="s">
        <v>25</v>
      </c>
      <c r="B197" s="37">
        <v>1051</v>
      </c>
      <c r="C197" s="54">
        <v>2500</v>
      </c>
      <c r="D197" s="54">
        <v>2500</v>
      </c>
      <c r="E197" s="54">
        <v>417</v>
      </c>
    </row>
    <row r="198" spans="1:5" s="52" customFormat="1" ht="11.25">
      <c r="A198" s="38" t="s">
        <v>104</v>
      </c>
      <c r="B198" s="37">
        <v>1062</v>
      </c>
      <c r="C198" s="54">
        <v>321</v>
      </c>
      <c r="D198" s="54">
        <v>321</v>
      </c>
      <c r="E198" s="54">
        <v>0</v>
      </c>
    </row>
    <row r="199" spans="1:5" s="52" customFormat="1" ht="11.25">
      <c r="A199" s="38" t="s">
        <v>24</v>
      </c>
      <c r="B199" s="37">
        <v>1091</v>
      </c>
      <c r="C199" s="54">
        <v>2222</v>
      </c>
      <c r="D199" s="54">
        <v>2222</v>
      </c>
      <c r="E199" s="54">
        <v>329</v>
      </c>
    </row>
    <row r="200" spans="1:5" s="52" customFormat="1" ht="11.25">
      <c r="A200" s="38" t="s">
        <v>6</v>
      </c>
      <c r="B200" s="37">
        <v>1098</v>
      </c>
      <c r="C200" s="54">
        <v>21080</v>
      </c>
      <c r="D200" s="54">
        <v>21080</v>
      </c>
      <c r="E200" s="54">
        <v>661</v>
      </c>
    </row>
    <row r="201" spans="1:5" s="44" customFormat="1" ht="11.25">
      <c r="A201" s="40" t="s">
        <v>23</v>
      </c>
      <c r="B201" s="19">
        <v>9999</v>
      </c>
      <c r="C201" s="18">
        <f>SUM(C192)</f>
        <v>81563</v>
      </c>
      <c r="D201" s="18">
        <f>SUM(D192)</f>
        <v>81563</v>
      </c>
      <c r="E201" s="18">
        <f>SUM(E192)</f>
        <v>13558</v>
      </c>
    </row>
    <row r="202" spans="1:5" s="5" customFormat="1" ht="11.25">
      <c r="A202" s="40"/>
      <c r="B202" s="19"/>
      <c r="C202" s="18"/>
      <c r="D202" s="45"/>
      <c r="E202" s="45"/>
    </row>
    <row r="203" spans="1:5" s="44" customFormat="1" ht="11.25">
      <c r="A203" s="40" t="s">
        <v>41</v>
      </c>
      <c r="B203" s="19"/>
      <c r="C203" s="39">
        <f>SUM(C148,C161,C177,C189,C201)</f>
        <v>887897</v>
      </c>
      <c r="D203" s="39">
        <f>SUM(D148,D161,D177,D189,D201)</f>
        <v>941934</v>
      </c>
      <c r="E203" s="39">
        <f>SUM(E148,E161,E177,E189,E201)</f>
        <v>414479</v>
      </c>
    </row>
    <row r="204" spans="1:5" ht="11.25">
      <c r="A204" s="40"/>
      <c r="B204" s="40"/>
      <c r="C204" s="48"/>
      <c r="D204" s="45"/>
      <c r="E204" s="45"/>
    </row>
    <row r="205" spans="1:5" s="5" customFormat="1" ht="11.25">
      <c r="A205" s="40" t="s">
        <v>40</v>
      </c>
      <c r="B205" s="19"/>
      <c r="C205" s="18"/>
      <c r="D205" s="45"/>
      <c r="E205" s="45"/>
    </row>
    <row r="206" spans="1:5" s="5" customFormat="1" ht="11.25">
      <c r="A206" s="40" t="s">
        <v>147</v>
      </c>
      <c r="B206" s="19" t="s">
        <v>146</v>
      </c>
      <c r="C206" s="18"/>
      <c r="D206" s="45"/>
      <c r="E206" s="45"/>
    </row>
    <row r="207" spans="1:5" s="50" customFormat="1" ht="11.25">
      <c r="A207" s="32" t="s">
        <v>47</v>
      </c>
      <c r="B207" s="31">
        <v>1000</v>
      </c>
      <c r="C207" s="51">
        <f>SUM(C208:C218)</f>
        <v>317831</v>
      </c>
      <c r="D207" s="51">
        <f>SUM(D208:D218)</f>
        <v>317831</v>
      </c>
      <c r="E207" s="51">
        <f>SUM(E208:E218)</f>
        <v>120666</v>
      </c>
    </row>
    <row r="208" spans="1:5" s="52" customFormat="1" ht="11.25">
      <c r="A208" s="38" t="s">
        <v>145</v>
      </c>
      <c r="B208" s="37">
        <v>1011</v>
      </c>
      <c r="C208" s="54">
        <v>97000</v>
      </c>
      <c r="D208" s="54">
        <v>97000</v>
      </c>
      <c r="E208" s="54">
        <v>28031</v>
      </c>
    </row>
    <row r="209" spans="1:5" s="52" customFormat="1" ht="11.25">
      <c r="A209" s="38" t="s">
        <v>37</v>
      </c>
      <c r="B209" s="37">
        <v>1012</v>
      </c>
      <c r="C209" s="54">
        <v>300</v>
      </c>
      <c r="D209" s="54">
        <v>300</v>
      </c>
      <c r="E209" s="54">
        <v>0</v>
      </c>
    </row>
    <row r="210" spans="1:5" s="52" customFormat="1" ht="11.25">
      <c r="A210" s="38" t="s">
        <v>84</v>
      </c>
      <c r="B210" s="37">
        <v>1013</v>
      </c>
      <c r="C210" s="54">
        <v>12000</v>
      </c>
      <c r="D210" s="54">
        <v>12000</v>
      </c>
      <c r="E210" s="54">
        <v>0</v>
      </c>
    </row>
    <row r="211" spans="1:5" s="52" customFormat="1" ht="11.25">
      <c r="A211" s="38" t="s">
        <v>27</v>
      </c>
      <c r="B211" s="37">
        <v>1015</v>
      </c>
      <c r="C211" s="54">
        <v>6000</v>
      </c>
      <c r="D211" s="54">
        <v>6000</v>
      </c>
      <c r="E211" s="54">
        <v>1345</v>
      </c>
    </row>
    <row r="212" spans="1:5" s="52" customFormat="1" ht="11.25">
      <c r="A212" s="38" t="s">
        <v>83</v>
      </c>
      <c r="B212" s="37">
        <v>1016</v>
      </c>
      <c r="C212" s="54">
        <v>169000</v>
      </c>
      <c r="D212" s="54">
        <v>169000</v>
      </c>
      <c r="E212" s="54">
        <v>84310</v>
      </c>
    </row>
    <row r="213" spans="1:5" s="52" customFormat="1" ht="11.25">
      <c r="A213" s="38" t="s">
        <v>26</v>
      </c>
      <c r="B213" s="37">
        <v>1020</v>
      </c>
      <c r="C213" s="54">
        <v>19350</v>
      </c>
      <c r="D213" s="54">
        <v>19320</v>
      </c>
      <c r="E213" s="54">
        <v>2572</v>
      </c>
    </row>
    <row r="214" spans="1:5" s="52" customFormat="1" ht="11.25">
      <c r="A214" s="38" t="s">
        <v>82</v>
      </c>
      <c r="B214" s="37">
        <v>1030</v>
      </c>
      <c r="C214" s="54">
        <v>3600</v>
      </c>
      <c r="D214" s="54">
        <v>3600</v>
      </c>
      <c r="E214" s="54">
        <v>2320</v>
      </c>
    </row>
    <row r="215" spans="1:5" s="52" customFormat="1" ht="11.25">
      <c r="A215" s="38" t="s">
        <v>87</v>
      </c>
      <c r="B215" s="37">
        <v>1040</v>
      </c>
      <c r="C215" s="54">
        <v>48</v>
      </c>
      <c r="D215" s="54">
        <v>48</v>
      </c>
      <c r="E215" s="54">
        <v>0</v>
      </c>
    </row>
    <row r="216" spans="1:5" s="52" customFormat="1" ht="11.25">
      <c r="A216" s="38" t="s">
        <v>25</v>
      </c>
      <c r="B216" s="37">
        <v>1051</v>
      </c>
      <c r="C216" s="54"/>
      <c r="D216" s="54">
        <v>30</v>
      </c>
      <c r="E216" s="54">
        <v>30</v>
      </c>
    </row>
    <row r="217" spans="1:5" s="52" customFormat="1" ht="11.25">
      <c r="A217" s="38" t="s">
        <v>24</v>
      </c>
      <c r="B217" s="37">
        <v>1091</v>
      </c>
      <c r="C217" s="54">
        <v>10393</v>
      </c>
      <c r="D217" s="54">
        <v>10393</v>
      </c>
      <c r="E217" s="54">
        <v>2058</v>
      </c>
    </row>
    <row r="218" spans="1:5" s="52" customFormat="1" ht="11.25">
      <c r="A218" s="38" t="s">
        <v>6</v>
      </c>
      <c r="B218" s="37">
        <v>1098</v>
      </c>
      <c r="C218" s="54">
        <v>140</v>
      </c>
      <c r="D218" s="54">
        <v>140</v>
      </c>
      <c r="E218" s="54">
        <v>0</v>
      </c>
    </row>
    <row r="219" spans="1:5" s="44" customFormat="1" ht="11.25">
      <c r="A219" s="40" t="s">
        <v>23</v>
      </c>
      <c r="B219" s="19">
        <v>9999</v>
      </c>
      <c r="C219" s="18">
        <f>SUM(C207)</f>
        <v>317831</v>
      </c>
      <c r="D219" s="18">
        <f>SUM(D207)</f>
        <v>317831</v>
      </c>
      <c r="E219" s="18">
        <f>SUM(E207)</f>
        <v>120666</v>
      </c>
    </row>
    <row r="220" spans="1:5" s="50" customFormat="1" ht="11.25">
      <c r="A220" s="32" t="s">
        <v>16</v>
      </c>
      <c r="B220" s="31">
        <v>5200</v>
      </c>
      <c r="C220" s="51">
        <v>30000</v>
      </c>
      <c r="D220" s="51">
        <v>30000</v>
      </c>
      <c r="E220" s="49">
        <v>0</v>
      </c>
    </row>
    <row r="221" spans="1:5" s="44" customFormat="1" ht="11.25">
      <c r="A221" s="40" t="s">
        <v>15</v>
      </c>
      <c r="B221" s="19"/>
      <c r="C221" s="18">
        <v>30000</v>
      </c>
      <c r="D221" s="39">
        <f>SUM(D220)</f>
        <v>30000</v>
      </c>
      <c r="E221" s="39">
        <f>SUM(E220)</f>
        <v>0</v>
      </c>
    </row>
    <row r="222" spans="1:5" s="44" customFormat="1" ht="11.25">
      <c r="A222" s="40" t="s">
        <v>14</v>
      </c>
      <c r="B222" s="19">
        <v>9999</v>
      </c>
      <c r="C222" s="18">
        <f>SUM(C219,C221)</f>
        <v>347831</v>
      </c>
      <c r="D222" s="18">
        <f>SUM(D219,D221)</f>
        <v>347831</v>
      </c>
      <c r="E222" s="18">
        <f>SUM(E219,E221)</f>
        <v>120666</v>
      </c>
    </row>
    <row r="223" spans="1:5" s="5" customFormat="1" ht="11.25">
      <c r="A223" s="40" t="s">
        <v>39</v>
      </c>
      <c r="B223" s="19" t="s">
        <v>38</v>
      </c>
      <c r="C223" s="18"/>
      <c r="D223" s="45"/>
      <c r="E223" s="45"/>
    </row>
    <row r="224" spans="1:5" s="29" customFormat="1" ht="11.25">
      <c r="A224" s="32" t="s">
        <v>7</v>
      </c>
      <c r="B224" s="31">
        <v>1000</v>
      </c>
      <c r="C224" s="49">
        <f>SUM(C225:C225)</f>
        <v>30000</v>
      </c>
      <c r="D224" s="49">
        <f>SUM(D225:D225)</f>
        <v>30000</v>
      </c>
      <c r="E224" s="49">
        <f>SUM(E225:E225)</f>
        <v>10758</v>
      </c>
    </row>
    <row r="225" spans="1:5" s="34" customFormat="1" ht="11.25">
      <c r="A225" s="38" t="s">
        <v>26</v>
      </c>
      <c r="B225" s="37">
        <v>1020</v>
      </c>
      <c r="C225" s="54">
        <v>30000</v>
      </c>
      <c r="D225" s="54">
        <v>30000</v>
      </c>
      <c r="E225" s="53">
        <v>10758</v>
      </c>
    </row>
    <row r="226" spans="1:5" s="44" customFormat="1" ht="11.25">
      <c r="A226" s="40" t="s">
        <v>23</v>
      </c>
      <c r="B226" s="19">
        <v>9999</v>
      </c>
      <c r="C226" s="18">
        <v>30000</v>
      </c>
      <c r="D226" s="18">
        <f>SUM(D224)</f>
        <v>30000</v>
      </c>
      <c r="E226" s="18">
        <f>SUM(E224)</f>
        <v>10758</v>
      </c>
    </row>
    <row r="227" spans="1:5" s="44" customFormat="1" ht="11.25">
      <c r="A227" s="40" t="s">
        <v>36</v>
      </c>
      <c r="B227" s="19"/>
      <c r="C227" s="39">
        <f>SUM(C222,C226)</f>
        <v>377831</v>
      </c>
      <c r="D227" s="39">
        <f>SUM(D222,D226)</f>
        <v>377831</v>
      </c>
      <c r="E227" s="39">
        <f>SUM(E222,E226)</f>
        <v>131424</v>
      </c>
    </row>
    <row r="228" spans="1:5" s="44" customFormat="1" ht="11.25">
      <c r="A228" s="40"/>
      <c r="B228" s="19"/>
      <c r="C228" s="18"/>
      <c r="D228" s="39"/>
      <c r="E228" s="39"/>
    </row>
    <row r="229" spans="1:5" ht="11.25">
      <c r="A229" s="40" t="s">
        <v>35</v>
      </c>
      <c r="B229" s="19"/>
      <c r="C229" s="18"/>
      <c r="D229" s="45"/>
      <c r="E229" s="45"/>
    </row>
    <row r="230" spans="1:5" ht="11.25">
      <c r="A230" s="40" t="s">
        <v>34</v>
      </c>
      <c r="B230" s="19"/>
      <c r="C230" s="18"/>
      <c r="D230" s="45"/>
      <c r="E230" s="45"/>
    </row>
    <row r="231" spans="1:5" ht="11.25">
      <c r="A231" s="40" t="s">
        <v>144</v>
      </c>
      <c r="B231" s="19" t="s">
        <v>143</v>
      </c>
      <c r="C231" s="18"/>
      <c r="D231" s="45"/>
      <c r="E231" s="45"/>
    </row>
    <row r="232" spans="1:5" s="29" customFormat="1" ht="11.25">
      <c r="A232" s="32" t="s">
        <v>47</v>
      </c>
      <c r="B232" s="31">
        <v>100</v>
      </c>
      <c r="C232" s="49">
        <f>SUM(C233)</f>
        <v>102392</v>
      </c>
      <c r="D232" s="49">
        <f>SUM(D233)</f>
        <v>102392</v>
      </c>
      <c r="E232" s="49">
        <f>SUM(E233)</f>
        <v>16815</v>
      </c>
    </row>
    <row r="233" spans="1:5" s="34" customFormat="1" ht="11.25">
      <c r="A233" s="38" t="s">
        <v>46</v>
      </c>
      <c r="B233" s="37">
        <v>101</v>
      </c>
      <c r="C233" s="54">
        <v>102392</v>
      </c>
      <c r="D233" s="54">
        <v>102392</v>
      </c>
      <c r="E233" s="53">
        <v>16815</v>
      </c>
    </row>
    <row r="234" spans="1:5" s="29" customFormat="1" ht="11.25">
      <c r="A234" s="32" t="s">
        <v>31</v>
      </c>
      <c r="B234" s="31">
        <v>200</v>
      </c>
      <c r="C234" s="49">
        <f>SUM(C235:C236)</f>
        <v>2000</v>
      </c>
      <c r="D234" s="49">
        <f>SUM(D235:D236)</f>
        <v>2000</v>
      </c>
      <c r="E234" s="49">
        <f>SUM(E235:E236)</f>
        <v>161</v>
      </c>
    </row>
    <row r="235" spans="1:5" s="34" customFormat="1" ht="11.25">
      <c r="A235" s="38" t="s">
        <v>63</v>
      </c>
      <c r="B235" s="37">
        <v>208</v>
      </c>
      <c r="C235" s="54">
        <v>2000</v>
      </c>
      <c r="D235" s="54">
        <v>1839</v>
      </c>
      <c r="E235" s="53">
        <v>0</v>
      </c>
    </row>
    <row r="236" spans="1:5" s="34" customFormat="1" ht="11.25">
      <c r="A236" s="38" t="s">
        <v>142</v>
      </c>
      <c r="B236" s="37">
        <v>209</v>
      </c>
      <c r="C236" s="54"/>
      <c r="D236" s="54">
        <v>161</v>
      </c>
      <c r="E236" s="53">
        <v>161</v>
      </c>
    </row>
    <row r="237" spans="1:5" s="29" customFormat="1" ht="11.25">
      <c r="A237" s="32" t="s">
        <v>45</v>
      </c>
      <c r="B237" s="31">
        <v>300</v>
      </c>
      <c r="C237" s="51">
        <v>27663</v>
      </c>
      <c r="D237" s="51">
        <v>27663</v>
      </c>
      <c r="E237" s="49">
        <v>4350</v>
      </c>
    </row>
    <row r="238" spans="1:5" s="29" customFormat="1" ht="11.25">
      <c r="A238" s="32" t="s">
        <v>43</v>
      </c>
      <c r="B238" s="31">
        <v>500</v>
      </c>
      <c r="C238" s="51">
        <v>4608</v>
      </c>
      <c r="D238" s="51">
        <v>4608</v>
      </c>
      <c r="E238" s="49">
        <v>800</v>
      </c>
    </row>
    <row r="239" spans="1:5" s="29" customFormat="1" ht="11.25">
      <c r="A239" s="32" t="s">
        <v>42</v>
      </c>
      <c r="B239" s="31">
        <v>700</v>
      </c>
      <c r="C239" s="51">
        <v>700</v>
      </c>
      <c r="D239" s="51">
        <v>700</v>
      </c>
      <c r="E239" s="49">
        <v>134</v>
      </c>
    </row>
    <row r="240" spans="1:5" s="29" customFormat="1" ht="11.25">
      <c r="A240" s="32" t="s">
        <v>7</v>
      </c>
      <c r="B240" s="31">
        <v>1000</v>
      </c>
      <c r="C240" s="49">
        <f>SUM(C241:C249)</f>
        <v>90000</v>
      </c>
      <c r="D240" s="49">
        <f>SUM(D241:D249)</f>
        <v>90000</v>
      </c>
      <c r="E240" s="49">
        <f>SUM(E241:E249)</f>
        <v>18571</v>
      </c>
    </row>
    <row r="241" spans="1:5" s="34" customFormat="1" ht="11.25">
      <c r="A241" s="38" t="s">
        <v>141</v>
      </c>
      <c r="B241" s="37">
        <v>1011</v>
      </c>
      <c r="C241" s="54">
        <v>45000</v>
      </c>
      <c r="D241" s="54">
        <v>45000</v>
      </c>
      <c r="E241" s="53">
        <v>10177</v>
      </c>
    </row>
    <row r="242" spans="1:5" s="34" customFormat="1" ht="11.25">
      <c r="A242" s="38" t="s">
        <v>84</v>
      </c>
      <c r="B242" s="37">
        <v>1013</v>
      </c>
      <c r="C242" s="54">
        <v>2500</v>
      </c>
      <c r="D242" s="54">
        <v>2500</v>
      </c>
      <c r="E242" s="53">
        <v>0</v>
      </c>
    </row>
    <row r="243" spans="1:5" s="34" customFormat="1" ht="11.25">
      <c r="A243" s="38" t="s">
        <v>27</v>
      </c>
      <c r="B243" s="37">
        <v>1015</v>
      </c>
      <c r="C243" s="54">
        <v>5000</v>
      </c>
      <c r="D243" s="54">
        <v>5000</v>
      </c>
      <c r="E243" s="53">
        <v>1067</v>
      </c>
    </row>
    <row r="244" spans="1:5" s="34" customFormat="1" ht="11.25">
      <c r="A244" s="38" t="s">
        <v>83</v>
      </c>
      <c r="B244" s="37">
        <v>1016</v>
      </c>
      <c r="C244" s="54">
        <v>19888</v>
      </c>
      <c r="D244" s="54">
        <v>19888</v>
      </c>
      <c r="E244" s="53">
        <v>4718</v>
      </c>
    </row>
    <row r="245" spans="1:5" s="34" customFormat="1" ht="11.25">
      <c r="A245" s="38" t="s">
        <v>26</v>
      </c>
      <c r="B245" s="37">
        <v>1020</v>
      </c>
      <c r="C245" s="54">
        <v>12000</v>
      </c>
      <c r="D245" s="54">
        <v>12000</v>
      </c>
      <c r="E245" s="53">
        <v>2008</v>
      </c>
    </row>
    <row r="246" spans="1:5" s="34" customFormat="1" ht="11.25">
      <c r="A246" s="38" t="s">
        <v>82</v>
      </c>
      <c r="B246" s="37">
        <v>1030</v>
      </c>
      <c r="C246" s="54">
        <v>2000</v>
      </c>
      <c r="D246" s="54">
        <v>2000</v>
      </c>
      <c r="E246" s="53">
        <v>0</v>
      </c>
    </row>
    <row r="247" spans="1:5" s="34" customFormat="1" ht="11.25">
      <c r="A247" s="38" t="s">
        <v>87</v>
      </c>
      <c r="B247" s="37">
        <v>1040</v>
      </c>
      <c r="C247" s="54">
        <v>190</v>
      </c>
      <c r="D247" s="54">
        <v>190</v>
      </c>
      <c r="E247" s="53">
        <v>0</v>
      </c>
    </row>
    <row r="248" spans="1:5" s="34" customFormat="1" ht="11.25">
      <c r="A248" s="38" t="s">
        <v>104</v>
      </c>
      <c r="B248" s="37">
        <v>1062</v>
      </c>
      <c r="C248" s="54">
        <v>350</v>
      </c>
      <c r="D248" s="54">
        <v>350</v>
      </c>
      <c r="E248" s="53">
        <v>171</v>
      </c>
    </row>
    <row r="249" spans="1:5" s="34" customFormat="1" ht="11.25">
      <c r="A249" s="38" t="s">
        <v>24</v>
      </c>
      <c r="B249" s="37">
        <v>1091</v>
      </c>
      <c r="C249" s="54">
        <v>3072</v>
      </c>
      <c r="D249" s="54">
        <v>3072</v>
      </c>
      <c r="E249" s="53">
        <v>430</v>
      </c>
    </row>
    <row r="250" spans="1:5" s="10" customFormat="1" ht="11.25">
      <c r="A250" s="40" t="s">
        <v>23</v>
      </c>
      <c r="B250" s="19">
        <v>9999</v>
      </c>
      <c r="C250" s="18">
        <v>227363</v>
      </c>
      <c r="D250" s="39">
        <f>SUM(D232,D234,D237,D238,D239,D240)</f>
        <v>227363</v>
      </c>
      <c r="E250" s="39">
        <f>SUM(E232,E234,E237,E238,E239,E240)</f>
        <v>40831</v>
      </c>
    </row>
    <row r="251" spans="1:5" s="50" customFormat="1" ht="11.25">
      <c r="A251" s="32" t="s">
        <v>16</v>
      </c>
      <c r="B251" s="31">
        <v>5200</v>
      </c>
      <c r="C251" s="51">
        <v>13000</v>
      </c>
      <c r="D251" s="51">
        <v>13000</v>
      </c>
      <c r="E251" s="49">
        <v>0</v>
      </c>
    </row>
    <row r="252" spans="1:5" s="44" customFormat="1" ht="11.25">
      <c r="A252" s="40" t="s">
        <v>15</v>
      </c>
      <c r="B252" s="19"/>
      <c r="C252" s="18">
        <v>13000</v>
      </c>
      <c r="D252" s="39">
        <f>SUM(D251)</f>
        <v>13000</v>
      </c>
      <c r="E252" s="39">
        <f>SUM(E251)</f>
        <v>0</v>
      </c>
    </row>
    <row r="253" spans="1:5" s="44" customFormat="1" ht="11.25">
      <c r="A253" s="40" t="s">
        <v>14</v>
      </c>
      <c r="B253" s="19">
        <v>9999</v>
      </c>
      <c r="C253" s="18">
        <f>SUM(C250,C252)</f>
        <v>240363</v>
      </c>
      <c r="D253" s="18">
        <f>SUM(D250,D252)</f>
        <v>240363</v>
      </c>
      <c r="E253" s="18">
        <f>SUM(E250,E252)</f>
        <v>40831</v>
      </c>
    </row>
    <row r="254" spans="1:5" ht="11.25">
      <c r="A254" s="40" t="s">
        <v>140</v>
      </c>
      <c r="B254" s="19" t="s">
        <v>139</v>
      </c>
      <c r="C254" s="18"/>
      <c r="D254" s="45"/>
      <c r="E254" s="45"/>
    </row>
    <row r="255" spans="1:5" s="29" customFormat="1" ht="11.25">
      <c r="A255" s="32" t="s">
        <v>47</v>
      </c>
      <c r="B255" s="31">
        <v>100</v>
      </c>
      <c r="C255" s="49">
        <f>SUM(C256)</f>
        <v>35878</v>
      </c>
      <c r="D255" s="49">
        <f>SUM(D256)</f>
        <v>35834</v>
      </c>
      <c r="E255" s="49">
        <f>SUM(E256)</f>
        <v>7955</v>
      </c>
    </row>
    <row r="256" spans="1:5" s="34" customFormat="1" ht="11.25">
      <c r="A256" s="38" t="s">
        <v>46</v>
      </c>
      <c r="B256" s="37">
        <v>101</v>
      </c>
      <c r="C256" s="54">
        <v>35878</v>
      </c>
      <c r="D256" s="54">
        <v>35834</v>
      </c>
      <c r="E256" s="53">
        <v>7955</v>
      </c>
    </row>
    <row r="257" spans="1:5" s="29" customFormat="1" ht="11.25">
      <c r="A257" s="32" t="s">
        <v>31</v>
      </c>
      <c r="B257" s="31">
        <v>200</v>
      </c>
      <c r="C257" s="49">
        <f>SUM(C258)</f>
        <v>0</v>
      </c>
      <c r="D257" s="49">
        <f>SUM(D258)</f>
        <v>44</v>
      </c>
      <c r="E257" s="49">
        <f>SUM(E258)</f>
        <v>44</v>
      </c>
    </row>
    <row r="258" spans="1:5" s="34" customFormat="1" ht="11.25">
      <c r="A258" s="38" t="s">
        <v>63</v>
      </c>
      <c r="B258" s="37">
        <v>208</v>
      </c>
      <c r="C258" s="54"/>
      <c r="D258" s="54">
        <v>44</v>
      </c>
      <c r="E258" s="53">
        <v>44</v>
      </c>
    </row>
    <row r="259" spans="1:5" s="29" customFormat="1" ht="11.25">
      <c r="A259" s="32" t="s">
        <v>45</v>
      </c>
      <c r="B259" s="31">
        <v>300</v>
      </c>
      <c r="C259" s="51">
        <v>9793</v>
      </c>
      <c r="D259" s="51">
        <v>9793</v>
      </c>
      <c r="E259" s="49">
        <v>2211</v>
      </c>
    </row>
    <row r="260" spans="1:5" s="29" customFormat="1" ht="11.25">
      <c r="A260" s="32" t="s">
        <v>43</v>
      </c>
      <c r="B260" s="31">
        <v>500</v>
      </c>
      <c r="C260" s="51">
        <v>1615</v>
      </c>
      <c r="D260" s="51">
        <v>1615</v>
      </c>
      <c r="E260" s="49">
        <v>369</v>
      </c>
    </row>
    <row r="261" spans="1:5" s="29" customFormat="1" ht="11.25">
      <c r="A261" s="32" t="s">
        <v>42</v>
      </c>
      <c r="B261" s="31">
        <v>700</v>
      </c>
      <c r="C261" s="51">
        <v>145</v>
      </c>
      <c r="D261" s="51">
        <v>145</v>
      </c>
      <c r="E261" s="49">
        <v>55</v>
      </c>
    </row>
    <row r="262" spans="1:5" s="29" customFormat="1" ht="11.25">
      <c r="A262" s="32" t="s">
        <v>7</v>
      </c>
      <c r="B262" s="31">
        <v>1000</v>
      </c>
      <c r="C262" s="49">
        <f>SUM(C263:C267)</f>
        <v>9926</v>
      </c>
      <c r="D262" s="49">
        <f>SUM(D263:D267)</f>
        <v>9926</v>
      </c>
      <c r="E262" s="49">
        <f>SUM(E263:E267)</f>
        <v>1518</v>
      </c>
    </row>
    <row r="263" spans="1:5" s="34" customFormat="1" ht="11.25">
      <c r="A263" s="38" t="s">
        <v>84</v>
      </c>
      <c r="B263" s="37">
        <v>1013</v>
      </c>
      <c r="C263" s="54">
        <v>1500</v>
      </c>
      <c r="D263" s="54">
        <v>1500</v>
      </c>
      <c r="E263" s="53">
        <v>0</v>
      </c>
    </row>
    <row r="264" spans="1:5" s="34" customFormat="1" ht="11.25">
      <c r="A264" s="38" t="s">
        <v>27</v>
      </c>
      <c r="B264" s="37">
        <v>1015</v>
      </c>
      <c r="C264" s="54">
        <v>1500</v>
      </c>
      <c r="D264" s="54">
        <v>1500</v>
      </c>
      <c r="E264" s="53">
        <v>0</v>
      </c>
    </row>
    <row r="265" spans="1:5" s="34" customFormat="1" ht="11.25">
      <c r="A265" s="38" t="s">
        <v>83</v>
      </c>
      <c r="B265" s="37">
        <v>1016</v>
      </c>
      <c r="C265" s="54">
        <v>5000</v>
      </c>
      <c r="D265" s="54">
        <v>5000</v>
      </c>
      <c r="E265" s="53">
        <v>994</v>
      </c>
    </row>
    <row r="266" spans="1:5" s="34" customFormat="1" ht="11.25">
      <c r="A266" s="38" t="s">
        <v>26</v>
      </c>
      <c r="B266" s="37">
        <v>1020</v>
      </c>
      <c r="C266" s="54">
        <v>850</v>
      </c>
      <c r="D266" s="54">
        <v>850</v>
      </c>
      <c r="E266" s="53">
        <v>322</v>
      </c>
    </row>
    <row r="267" spans="1:5" s="34" customFormat="1" ht="11.25">
      <c r="A267" s="38" t="s">
        <v>24</v>
      </c>
      <c r="B267" s="37">
        <v>1091</v>
      </c>
      <c r="C267" s="54">
        <v>1076</v>
      </c>
      <c r="D267" s="54">
        <v>1076</v>
      </c>
      <c r="E267" s="53">
        <v>202</v>
      </c>
    </row>
    <row r="268" spans="1:5" s="10" customFormat="1" ht="11.25">
      <c r="A268" s="40" t="s">
        <v>5</v>
      </c>
      <c r="B268" s="19">
        <v>9999</v>
      </c>
      <c r="C268" s="39">
        <f>SUM(C255,C257,C259:C262)</f>
        <v>57357</v>
      </c>
      <c r="D268" s="39">
        <f>SUM(D255,D257,D259:D262)</f>
        <v>57357</v>
      </c>
      <c r="E268" s="39">
        <f>SUM(E255,E257,E259:E262)</f>
        <v>12152</v>
      </c>
    </row>
    <row r="269" spans="1:5" s="10" customFormat="1" ht="11.25">
      <c r="A269" s="40"/>
      <c r="B269" s="19"/>
      <c r="C269" s="39"/>
      <c r="D269" s="39"/>
      <c r="E269" s="39"/>
    </row>
    <row r="270" spans="1:5" ht="11.25">
      <c r="A270" s="79" t="s">
        <v>33</v>
      </c>
      <c r="B270" s="77" t="s">
        <v>138</v>
      </c>
      <c r="C270" s="18"/>
      <c r="D270" s="45"/>
      <c r="E270" s="45"/>
    </row>
    <row r="271" spans="1:5" s="29" customFormat="1" ht="11.25">
      <c r="A271" s="32" t="s">
        <v>7</v>
      </c>
      <c r="B271" s="31">
        <v>1000</v>
      </c>
      <c r="C271" s="49">
        <f>SUM(C272:C274)</f>
        <v>36000</v>
      </c>
      <c r="D271" s="49">
        <f>SUM(D272:D274)</f>
        <v>34436</v>
      </c>
      <c r="E271" s="49">
        <f>SUM(E272:E274)</f>
        <v>25436</v>
      </c>
    </row>
    <row r="272" spans="1:5" s="34" customFormat="1" ht="11.25">
      <c r="A272" s="38" t="s">
        <v>27</v>
      </c>
      <c r="B272" s="37">
        <v>1015</v>
      </c>
      <c r="C272" s="54">
        <v>15900</v>
      </c>
      <c r="D272" s="54">
        <v>9316</v>
      </c>
      <c r="E272" s="53">
        <v>316</v>
      </c>
    </row>
    <row r="273" spans="1:5" s="34" customFormat="1" ht="11.25">
      <c r="A273" s="38" t="s">
        <v>26</v>
      </c>
      <c r="B273" s="78">
        <v>1020</v>
      </c>
      <c r="C273" s="54">
        <v>20100</v>
      </c>
      <c r="D273" s="54">
        <v>23177</v>
      </c>
      <c r="E273" s="53">
        <v>23177</v>
      </c>
    </row>
    <row r="274" spans="1:5" s="34" customFormat="1" ht="11.25">
      <c r="A274" s="38" t="s">
        <v>6</v>
      </c>
      <c r="B274" s="37">
        <v>1098</v>
      </c>
      <c r="C274" s="54"/>
      <c r="D274" s="54">
        <v>1943</v>
      </c>
      <c r="E274" s="53">
        <v>1943</v>
      </c>
    </row>
    <row r="275" spans="1:5" s="10" customFormat="1" ht="11.25">
      <c r="A275" s="40" t="s">
        <v>137</v>
      </c>
      <c r="B275" s="19">
        <v>9999</v>
      </c>
      <c r="C275" s="18">
        <v>36000</v>
      </c>
      <c r="D275" s="39">
        <f>SUM(D271)</f>
        <v>34436</v>
      </c>
      <c r="E275" s="39">
        <f>SUM(E271)</f>
        <v>25436</v>
      </c>
    </row>
    <row r="276" spans="1:5" s="10" customFormat="1" ht="11.25">
      <c r="A276" s="40"/>
      <c r="B276" s="19"/>
      <c r="C276" s="18"/>
      <c r="D276" s="39"/>
      <c r="E276" s="39"/>
    </row>
    <row r="277" spans="1:5" s="10" customFormat="1" ht="11.25">
      <c r="A277" s="40" t="s">
        <v>21</v>
      </c>
      <c r="B277" s="19"/>
      <c r="C277" s="18">
        <v>333720</v>
      </c>
      <c r="D277" s="39">
        <f>SUM(D253,D268,D275)</f>
        <v>332156</v>
      </c>
      <c r="E277" s="39">
        <f>SUM(E253,E268,E275)</f>
        <v>78419</v>
      </c>
    </row>
    <row r="278" spans="1:5" ht="11.25">
      <c r="A278" s="40"/>
      <c r="B278" s="19"/>
      <c r="C278" s="18"/>
      <c r="D278" s="45"/>
      <c r="E278" s="45"/>
    </row>
    <row r="279" spans="1:5" ht="11.25">
      <c r="A279" s="40" t="s">
        <v>136</v>
      </c>
      <c r="B279" s="19"/>
      <c r="C279" s="18"/>
      <c r="D279" s="45"/>
      <c r="E279" s="45"/>
    </row>
    <row r="280" spans="1:5" ht="11.25">
      <c r="A280" s="40" t="s">
        <v>135</v>
      </c>
      <c r="B280" s="46"/>
      <c r="C280" s="18"/>
      <c r="D280" s="45"/>
      <c r="E280" s="45"/>
    </row>
    <row r="281" spans="1:5" ht="11.25">
      <c r="A281" s="40" t="s">
        <v>134</v>
      </c>
      <c r="B281" s="19" t="s">
        <v>133</v>
      </c>
      <c r="C281" s="18"/>
      <c r="D281" s="45"/>
      <c r="E281" s="45"/>
    </row>
    <row r="282" spans="1:5" s="29" customFormat="1" ht="11.25">
      <c r="A282" s="32" t="s">
        <v>7</v>
      </c>
      <c r="B282" s="31">
        <v>1000</v>
      </c>
      <c r="C282" s="49">
        <f>SUM(C283:C283)</f>
        <v>25000</v>
      </c>
      <c r="D282" s="49">
        <f>SUM(D283:D283)</f>
        <v>16937</v>
      </c>
      <c r="E282" s="49">
        <f>SUM(E283:E283)</f>
        <v>945</v>
      </c>
    </row>
    <row r="283" spans="1:5" s="34" customFormat="1" ht="11.25">
      <c r="A283" s="38" t="s">
        <v>83</v>
      </c>
      <c r="B283" s="37">
        <v>1016</v>
      </c>
      <c r="C283" s="54">
        <v>25000</v>
      </c>
      <c r="D283" s="54">
        <v>16937</v>
      </c>
      <c r="E283" s="53">
        <v>945</v>
      </c>
    </row>
    <row r="284" spans="1:5" s="10" customFormat="1" ht="11.25">
      <c r="A284" s="40" t="s">
        <v>5</v>
      </c>
      <c r="B284" s="19">
        <v>9999</v>
      </c>
      <c r="C284" s="39">
        <f>SUM(C282)</f>
        <v>25000</v>
      </c>
      <c r="D284" s="39">
        <f>SUM(D282)</f>
        <v>16937</v>
      </c>
      <c r="E284" s="39">
        <f>SUM(E282)</f>
        <v>945</v>
      </c>
    </row>
    <row r="285" spans="1:5" s="10" customFormat="1" ht="11.25">
      <c r="A285" s="40"/>
      <c r="B285" s="19"/>
      <c r="C285" s="39"/>
      <c r="D285" s="39"/>
      <c r="E285" s="39"/>
    </row>
    <row r="286" spans="1:5" ht="11.25">
      <c r="A286" s="40" t="s">
        <v>132</v>
      </c>
      <c r="B286" s="19" t="s">
        <v>131</v>
      </c>
      <c r="C286" s="18"/>
      <c r="D286" s="45"/>
      <c r="E286" s="45"/>
    </row>
    <row r="287" spans="1:5" s="29" customFormat="1" ht="11.25">
      <c r="A287" s="32" t="s">
        <v>7</v>
      </c>
      <c r="B287" s="31">
        <v>1000</v>
      </c>
      <c r="C287" s="49">
        <f>SUM(C288:C289)</f>
        <v>453000</v>
      </c>
      <c r="D287" s="49">
        <f>SUM(D288:D289)</f>
        <v>453000</v>
      </c>
      <c r="E287" s="49">
        <f>SUM(E288:E289)</f>
        <v>178565</v>
      </c>
    </row>
    <row r="288" spans="1:5" s="34" customFormat="1" ht="11.25">
      <c r="A288" s="38" t="s">
        <v>83</v>
      </c>
      <c r="B288" s="37">
        <v>1016</v>
      </c>
      <c r="C288" s="54">
        <v>453000</v>
      </c>
      <c r="D288" s="54">
        <v>452964</v>
      </c>
      <c r="E288" s="53">
        <v>178529</v>
      </c>
    </row>
    <row r="289" spans="1:5" s="34" customFormat="1" ht="11.25">
      <c r="A289" s="38" t="s">
        <v>103</v>
      </c>
      <c r="B289" s="37">
        <v>1092</v>
      </c>
      <c r="C289" s="54"/>
      <c r="D289" s="54">
        <v>36</v>
      </c>
      <c r="E289" s="53">
        <v>36</v>
      </c>
    </row>
    <row r="290" spans="1:5" s="29" customFormat="1" ht="11.25">
      <c r="A290" s="32" t="s">
        <v>5</v>
      </c>
      <c r="B290" s="31">
        <v>9999</v>
      </c>
      <c r="C290" s="49">
        <f>SUM(C287)</f>
        <v>453000</v>
      </c>
      <c r="D290" s="49">
        <f>SUM(D287)</f>
        <v>453000</v>
      </c>
      <c r="E290" s="49">
        <f>SUM(E287)</f>
        <v>178565</v>
      </c>
    </row>
    <row r="291" spans="1:5" s="10" customFormat="1" ht="11.25">
      <c r="A291" s="40"/>
      <c r="B291" s="19"/>
      <c r="C291" s="18"/>
      <c r="D291" s="39"/>
      <c r="E291" s="39"/>
    </row>
    <row r="292" spans="1:5" ht="11.25">
      <c r="A292" s="40" t="s">
        <v>130</v>
      </c>
      <c r="B292" s="19" t="s">
        <v>129</v>
      </c>
      <c r="C292" s="18"/>
      <c r="D292" s="45"/>
      <c r="E292" s="45"/>
    </row>
    <row r="293" spans="1:5" s="29" customFormat="1" ht="11.25">
      <c r="A293" s="32" t="s">
        <v>16</v>
      </c>
      <c r="B293" s="31">
        <v>5200</v>
      </c>
      <c r="C293" s="51">
        <v>4371069</v>
      </c>
      <c r="D293" s="51">
        <v>4371069</v>
      </c>
      <c r="E293" s="49">
        <v>64785</v>
      </c>
    </row>
    <row r="294" spans="1:5" s="10" customFormat="1" ht="11.25">
      <c r="A294" s="40" t="s">
        <v>5</v>
      </c>
      <c r="B294" s="19">
        <v>9999</v>
      </c>
      <c r="C294" s="39">
        <f>SUM(C293)</f>
        <v>4371069</v>
      </c>
      <c r="D294" s="39">
        <f>SUM(D293)</f>
        <v>4371069</v>
      </c>
      <c r="E294" s="39">
        <f>SUM(E293)</f>
        <v>64785</v>
      </c>
    </row>
    <row r="295" spans="1:5" s="10" customFormat="1" ht="11.25">
      <c r="A295" s="40" t="s">
        <v>114</v>
      </c>
      <c r="B295" s="19"/>
      <c r="C295" s="39">
        <f>SUM(C284,C290,C294)</f>
        <v>4849069</v>
      </c>
      <c r="D295" s="39">
        <f>SUM(D284,D290,D294)</f>
        <v>4841006</v>
      </c>
      <c r="E295" s="39">
        <f>SUM(E284,E290,E294)</f>
        <v>244295</v>
      </c>
    </row>
    <row r="296" spans="1:5" s="10" customFormat="1" ht="11.25">
      <c r="A296" s="40"/>
      <c r="B296" s="19"/>
      <c r="C296" s="18"/>
      <c r="D296" s="39"/>
      <c r="E296" s="39"/>
    </row>
    <row r="297" spans="1:5" s="10" customFormat="1" ht="11.25">
      <c r="A297" s="40" t="s">
        <v>128</v>
      </c>
      <c r="B297" s="19"/>
      <c r="C297" s="18"/>
      <c r="D297" s="39"/>
      <c r="E297" s="39"/>
    </row>
    <row r="298" spans="1:5" ht="11.25">
      <c r="A298" s="40" t="s">
        <v>127</v>
      </c>
      <c r="B298" s="19" t="s">
        <v>126</v>
      </c>
      <c r="C298" s="18"/>
      <c r="D298" s="45"/>
      <c r="E298" s="45"/>
    </row>
    <row r="299" spans="1:5" s="29" customFormat="1" ht="11.25" customHeight="1">
      <c r="A299" s="32" t="s">
        <v>31</v>
      </c>
      <c r="B299" s="31">
        <v>200</v>
      </c>
      <c r="C299" s="49">
        <f>SUM(C300:C300)</f>
        <v>120</v>
      </c>
      <c r="D299" s="49">
        <f>SUM(D300:D300)</f>
        <v>120</v>
      </c>
      <c r="E299" s="49">
        <f>SUM(E300:E300)</f>
        <v>0</v>
      </c>
    </row>
    <row r="300" spans="1:5" s="34" customFormat="1" ht="11.25">
      <c r="A300" s="38" t="s">
        <v>64</v>
      </c>
      <c r="B300" s="37">
        <v>202</v>
      </c>
      <c r="C300" s="54">
        <v>120</v>
      </c>
      <c r="D300" s="54">
        <v>120</v>
      </c>
      <c r="E300" s="53">
        <v>0</v>
      </c>
    </row>
    <row r="301" spans="1:5" s="29" customFormat="1" ht="11.25">
      <c r="A301" s="32" t="s">
        <v>7</v>
      </c>
      <c r="B301" s="31">
        <v>1000</v>
      </c>
      <c r="C301" s="49">
        <f>SUM(C302:C303)</f>
        <v>19880</v>
      </c>
      <c r="D301" s="49">
        <f>SUM(D302:D303)</f>
        <v>19880</v>
      </c>
      <c r="E301" s="49">
        <f>SUM(E302:E303)</f>
        <v>1130</v>
      </c>
    </row>
    <row r="302" spans="1:5" s="34" customFormat="1" ht="11.25">
      <c r="A302" s="38" t="s">
        <v>27</v>
      </c>
      <c r="B302" s="37">
        <v>1015</v>
      </c>
      <c r="C302" s="54">
        <v>19880</v>
      </c>
      <c r="D302" s="54">
        <v>19718</v>
      </c>
      <c r="E302" s="53">
        <v>1084</v>
      </c>
    </row>
    <row r="303" spans="1:5" s="34" customFormat="1" ht="11.25">
      <c r="A303" s="38" t="s">
        <v>83</v>
      </c>
      <c r="B303" s="37">
        <v>1016</v>
      </c>
      <c r="C303" s="54"/>
      <c r="D303" s="53">
        <v>162</v>
      </c>
      <c r="E303" s="53">
        <v>46</v>
      </c>
    </row>
    <row r="304" spans="1:5" s="10" customFormat="1" ht="11.25">
      <c r="A304" s="40" t="s">
        <v>5</v>
      </c>
      <c r="B304" s="19">
        <v>9999</v>
      </c>
      <c r="C304" s="39">
        <f>SUM(C299,C301)</f>
        <v>20000</v>
      </c>
      <c r="D304" s="39">
        <f>SUM(D299,D301)</f>
        <v>20000</v>
      </c>
      <c r="E304" s="39">
        <f>SUM(E299,E301)</f>
        <v>1130</v>
      </c>
    </row>
    <row r="305" spans="1:5" ht="11.25">
      <c r="A305" s="47"/>
      <c r="B305" s="46"/>
      <c r="C305" s="18"/>
      <c r="D305" s="45"/>
      <c r="E305" s="45"/>
    </row>
    <row r="306" spans="1:5" ht="11.25" customHeight="1">
      <c r="A306" s="40" t="s">
        <v>125</v>
      </c>
      <c r="B306" s="19" t="s">
        <v>124</v>
      </c>
      <c r="C306" s="18"/>
      <c r="D306" s="45"/>
      <c r="E306" s="45"/>
    </row>
    <row r="307" spans="1:5" s="29" customFormat="1" ht="11.25">
      <c r="A307" s="32" t="s">
        <v>47</v>
      </c>
      <c r="B307" s="31">
        <v>100</v>
      </c>
      <c r="C307" s="49">
        <f>SUM(C308)</f>
        <v>92385</v>
      </c>
      <c r="D307" s="49">
        <f>SUM(D308)</f>
        <v>92348</v>
      </c>
      <c r="E307" s="49">
        <f>SUM(E308)</f>
        <v>12166</v>
      </c>
    </row>
    <row r="308" spans="1:5" s="34" customFormat="1" ht="11.25">
      <c r="A308" s="38" t="s">
        <v>46</v>
      </c>
      <c r="B308" s="37">
        <v>101</v>
      </c>
      <c r="C308" s="54">
        <v>92385</v>
      </c>
      <c r="D308" s="54">
        <v>92348</v>
      </c>
      <c r="E308" s="53">
        <v>12166</v>
      </c>
    </row>
    <row r="309" spans="1:5" s="29" customFormat="1" ht="11.25">
      <c r="A309" s="32" t="s">
        <v>31</v>
      </c>
      <c r="B309" s="31">
        <v>200</v>
      </c>
      <c r="C309" s="49">
        <f>SUM(C310:C313)</f>
        <v>14821</v>
      </c>
      <c r="D309" s="49">
        <f>SUM(D310:D313)</f>
        <v>16589</v>
      </c>
      <c r="E309" s="49">
        <f>SUM(E310:E313)</f>
        <v>8231</v>
      </c>
    </row>
    <row r="310" spans="1:5" s="34" customFormat="1" ht="11.25">
      <c r="A310" s="38" t="s">
        <v>30</v>
      </c>
      <c r="B310" s="37">
        <v>201</v>
      </c>
      <c r="C310" s="54">
        <v>13781</v>
      </c>
      <c r="D310" s="54">
        <v>12242</v>
      </c>
      <c r="E310" s="53">
        <v>3884</v>
      </c>
    </row>
    <row r="311" spans="1:5" s="34" customFormat="1" ht="11.25">
      <c r="A311" s="38" t="s">
        <v>64</v>
      </c>
      <c r="B311" s="37">
        <v>202</v>
      </c>
      <c r="C311" s="54">
        <v>1040</v>
      </c>
      <c r="D311" s="54">
        <v>2153</v>
      </c>
      <c r="E311" s="53">
        <v>2153</v>
      </c>
    </row>
    <row r="312" spans="1:5" s="34" customFormat="1" ht="11.25">
      <c r="A312" s="38" t="s">
        <v>63</v>
      </c>
      <c r="B312" s="37">
        <v>208</v>
      </c>
      <c r="C312" s="54"/>
      <c r="D312" s="54">
        <v>2136</v>
      </c>
      <c r="E312" s="53">
        <v>2136</v>
      </c>
    </row>
    <row r="313" spans="1:5" s="34" customFormat="1" ht="11.25">
      <c r="A313" s="38" t="s">
        <v>85</v>
      </c>
      <c r="B313" s="37">
        <v>209</v>
      </c>
      <c r="C313" s="54"/>
      <c r="D313" s="54">
        <v>58</v>
      </c>
      <c r="E313" s="53">
        <v>58</v>
      </c>
    </row>
    <row r="314" spans="1:5" s="29" customFormat="1" ht="11.25">
      <c r="A314" s="32" t="s">
        <v>45</v>
      </c>
      <c r="B314" s="31">
        <v>300</v>
      </c>
      <c r="C314" s="51">
        <v>27921</v>
      </c>
      <c r="D314" s="51">
        <v>27899</v>
      </c>
      <c r="E314" s="49">
        <v>4482</v>
      </c>
    </row>
    <row r="315" spans="1:5" s="29" customFormat="1" ht="11.25">
      <c r="A315" s="32" t="s">
        <v>43</v>
      </c>
      <c r="B315" s="31">
        <v>500</v>
      </c>
      <c r="C315" s="51">
        <v>4553</v>
      </c>
      <c r="D315" s="51">
        <v>4585</v>
      </c>
      <c r="E315" s="49">
        <v>800</v>
      </c>
    </row>
    <row r="316" spans="1:5" s="29" customFormat="1" ht="11.25">
      <c r="A316" s="32" t="s">
        <v>42</v>
      </c>
      <c r="B316" s="31">
        <v>700</v>
      </c>
      <c r="C316" s="51">
        <v>104</v>
      </c>
      <c r="D316" s="51">
        <v>126</v>
      </c>
      <c r="E316" s="49">
        <v>45</v>
      </c>
    </row>
    <row r="317" spans="1:5" s="29" customFormat="1" ht="11.25">
      <c r="A317" s="32" t="s">
        <v>7</v>
      </c>
      <c r="B317" s="31">
        <v>1000</v>
      </c>
      <c r="C317" s="49">
        <f>SUM(C318:C324)</f>
        <v>2474033</v>
      </c>
      <c r="D317" s="49">
        <f>SUM(D318:D324)</f>
        <v>2472270</v>
      </c>
      <c r="E317" s="49">
        <f>SUM(E318:E324)</f>
        <v>746609</v>
      </c>
    </row>
    <row r="318" spans="1:5" s="34" customFormat="1" ht="11.25">
      <c r="A318" s="38" t="s">
        <v>84</v>
      </c>
      <c r="B318" s="37">
        <v>1013</v>
      </c>
      <c r="C318" s="54">
        <v>4000</v>
      </c>
      <c r="D318" s="54">
        <v>4000</v>
      </c>
      <c r="E318" s="53">
        <v>0</v>
      </c>
    </row>
    <row r="319" spans="1:5" s="34" customFormat="1" ht="11.25">
      <c r="A319" s="38" t="s">
        <v>27</v>
      </c>
      <c r="B319" s="37">
        <v>1015</v>
      </c>
      <c r="C319" s="54">
        <v>29720</v>
      </c>
      <c r="D319" s="54">
        <v>29720</v>
      </c>
      <c r="E319" s="53">
        <v>1683</v>
      </c>
    </row>
    <row r="320" spans="1:5" s="34" customFormat="1" ht="11.25">
      <c r="A320" s="38" t="s">
        <v>83</v>
      </c>
      <c r="B320" s="37">
        <v>1016</v>
      </c>
      <c r="C320" s="54">
        <v>16000</v>
      </c>
      <c r="D320" s="54">
        <v>16000</v>
      </c>
      <c r="E320" s="53">
        <v>5016</v>
      </c>
    </row>
    <row r="321" spans="1:5" s="34" customFormat="1" ht="11.25">
      <c r="A321" s="38" t="s">
        <v>26</v>
      </c>
      <c r="B321" s="37">
        <v>1020</v>
      </c>
      <c r="C321" s="54">
        <v>2419553</v>
      </c>
      <c r="D321" s="54">
        <v>2417790</v>
      </c>
      <c r="E321" s="53">
        <v>738549</v>
      </c>
    </row>
    <row r="322" spans="1:5" s="34" customFormat="1" ht="11.25">
      <c r="A322" s="38" t="s">
        <v>87</v>
      </c>
      <c r="B322" s="37">
        <v>1040</v>
      </c>
      <c r="C322" s="54">
        <v>1580</v>
      </c>
      <c r="D322" s="54">
        <v>1580</v>
      </c>
      <c r="E322" s="53">
        <v>334</v>
      </c>
    </row>
    <row r="323" spans="1:5" s="34" customFormat="1" ht="11.25">
      <c r="A323" s="38" t="s">
        <v>24</v>
      </c>
      <c r="B323" s="37">
        <v>1091</v>
      </c>
      <c r="C323" s="54">
        <v>3030</v>
      </c>
      <c r="D323" s="54">
        <v>3030</v>
      </c>
      <c r="E323" s="53">
        <v>1027</v>
      </c>
    </row>
    <row r="324" spans="1:5" s="34" customFormat="1" ht="11.25">
      <c r="A324" s="38" t="s">
        <v>6</v>
      </c>
      <c r="B324" s="37">
        <v>1098</v>
      </c>
      <c r="C324" s="54">
        <v>150</v>
      </c>
      <c r="D324" s="54">
        <v>150</v>
      </c>
      <c r="E324" s="53">
        <v>0</v>
      </c>
    </row>
    <row r="325" spans="1:5" s="34" customFormat="1" ht="11.25">
      <c r="A325" s="38"/>
      <c r="B325" s="37"/>
      <c r="C325" s="54"/>
      <c r="D325" s="54"/>
      <c r="E325" s="53"/>
    </row>
    <row r="326" spans="1:5" s="10" customFormat="1" ht="11.25">
      <c r="A326" s="40" t="s">
        <v>5</v>
      </c>
      <c r="B326" s="19">
        <v>9999</v>
      </c>
      <c r="C326" s="39">
        <f>SUM(C307,C309,C314,C315,C316,C317)</f>
        <v>2613817</v>
      </c>
      <c r="D326" s="39">
        <f>SUM(D307,D309,D314,D315,D316,D317)</f>
        <v>2613817</v>
      </c>
      <c r="E326" s="39">
        <f>SUM(E307,E309,E314,E315,E316,E317)</f>
        <v>772333</v>
      </c>
    </row>
    <row r="327" spans="1:5" s="10" customFormat="1" ht="11.25">
      <c r="A327" s="40"/>
      <c r="B327" s="19"/>
      <c r="C327" s="18"/>
      <c r="D327" s="39"/>
      <c r="E327" s="39"/>
    </row>
    <row r="328" spans="1:5" ht="11.25" customHeight="1">
      <c r="A328" s="40" t="s">
        <v>123</v>
      </c>
      <c r="B328" s="19" t="s">
        <v>122</v>
      </c>
      <c r="C328" s="18"/>
      <c r="D328" s="45"/>
      <c r="E328" s="45"/>
    </row>
    <row r="329" spans="1:5" s="29" customFormat="1" ht="11.25">
      <c r="A329" s="32" t="s">
        <v>47</v>
      </c>
      <c r="B329" s="31">
        <v>100</v>
      </c>
      <c r="C329" s="49">
        <f>SUM(C330)</f>
        <v>16437</v>
      </c>
      <c r="D329" s="49">
        <f>SUM(D330)</f>
        <v>16437</v>
      </c>
      <c r="E329" s="49">
        <f>SUM(E330)</f>
        <v>4268</v>
      </c>
    </row>
    <row r="330" spans="1:5" s="34" customFormat="1" ht="11.25">
      <c r="A330" s="38" t="s">
        <v>46</v>
      </c>
      <c r="B330" s="37">
        <v>101</v>
      </c>
      <c r="C330" s="54">
        <v>16437</v>
      </c>
      <c r="D330" s="54">
        <v>16437</v>
      </c>
      <c r="E330" s="53">
        <v>4268</v>
      </c>
    </row>
    <row r="331" spans="1:5" s="29" customFormat="1" ht="11.25">
      <c r="A331" s="32" t="s">
        <v>45</v>
      </c>
      <c r="B331" s="31">
        <v>300</v>
      </c>
      <c r="C331" s="51">
        <v>4553</v>
      </c>
      <c r="D331" s="51">
        <v>4542</v>
      </c>
      <c r="E331" s="49">
        <v>1141</v>
      </c>
    </row>
    <row r="332" spans="1:5" s="29" customFormat="1" ht="11.25">
      <c r="A332" s="32" t="s">
        <v>43</v>
      </c>
      <c r="B332" s="31">
        <v>500</v>
      </c>
      <c r="C332" s="51">
        <v>740</v>
      </c>
      <c r="D332" s="51">
        <v>740</v>
      </c>
      <c r="E332" s="49">
        <v>192</v>
      </c>
    </row>
    <row r="333" spans="1:5" s="29" customFormat="1" ht="11.25">
      <c r="A333" s="32" t="s">
        <v>42</v>
      </c>
      <c r="B333" s="31">
        <v>700</v>
      </c>
      <c r="C333" s="51"/>
      <c r="D333" s="51">
        <v>11</v>
      </c>
      <c r="E333" s="49">
        <v>11</v>
      </c>
    </row>
    <row r="334" spans="1:5" s="29" customFormat="1" ht="11.25">
      <c r="A334" s="32" t="s">
        <v>7</v>
      </c>
      <c r="B334" s="31">
        <v>1000</v>
      </c>
      <c r="C334" s="49">
        <f>SUM(C335:C342)</f>
        <v>14453</v>
      </c>
      <c r="D334" s="49">
        <f>SUM(D335:D342)</f>
        <v>14453</v>
      </c>
      <c r="E334" s="49">
        <f>SUM(E335:E342)</f>
        <v>1865</v>
      </c>
    </row>
    <row r="335" spans="1:5" s="34" customFormat="1" ht="11.25">
      <c r="A335" s="38" t="s">
        <v>84</v>
      </c>
      <c r="B335" s="37">
        <v>1013</v>
      </c>
      <c r="C335" s="54">
        <v>560</v>
      </c>
      <c r="D335" s="54">
        <v>560</v>
      </c>
      <c r="E335" s="53">
        <v>0</v>
      </c>
    </row>
    <row r="336" spans="1:5" s="34" customFormat="1" ht="11.25">
      <c r="A336" s="38" t="s">
        <v>27</v>
      </c>
      <c r="B336" s="37">
        <v>1015</v>
      </c>
      <c r="C336" s="54">
        <v>4000</v>
      </c>
      <c r="D336" s="54">
        <v>4000</v>
      </c>
      <c r="E336" s="53">
        <v>763</v>
      </c>
    </row>
    <row r="337" spans="1:5" s="34" customFormat="1" ht="11.25">
      <c r="A337" s="38" t="s">
        <v>83</v>
      </c>
      <c r="B337" s="37">
        <v>1016</v>
      </c>
      <c r="C337" s="54">
        <v>5200</v>
      </c>
      <c r="D337" s="54">
        <v>5200</v>
      </c>
      <c r="E337" s="53">
        <v>397</v>
      </c>
    </row>
    <row r="338" spans="1:5" s="34" customFormat="1" ht="11.25">
      <c r="A338" s="38" t="s">
        <v>26</v>
      </c>
      <c r="B338" s="37">
        <v>1020</v>
      </c>
      <c r="C338" s="54">
        <v>1600</v>
      </c>
      <c r="D338" s="54">
        <v>1600</v>
      </c>
      <c r="E338" s="53">
        <v>586</v>
      </c>
    </row>
    <row r="339" spans="1:5" s="34" customFormat="1" ht="11.25">
      <c r="A339" s="38" t="s">
        <v>82</v>
      </c>
      <c r="B339" s="37">
        <v>1030</v>
      </c>
      <c r="C339" s="54">
        <v>2000</v>
      </c>
      <c r="D339" s="54">
        <v>2000</v>
      </c>
      <c r="E339" s="53">
        <v>0</v>
      </c>
    </row>
    <row r="340" spans="1:5" s="34" customFormat="1" ht="11.25">
      <c r="A340" s="38" t="s">
        <v>87</v>
      </c>
      <c r="B340" s="37">
        <v>1040</v>
      </c>
      <c r="C340" s="54">
        <v>300</v>
      </c>
      <c r="D340" s="54">
        <v>300</v>
      </c>
      <c r="E340" s="53">
        <v>119</v>
      </c>
    </row>
    <row r="341" spans="1:5" s="34" customFormat="1" ht="11.25">
      <c r="A341" s="38" t="s">
        <v>24</v>
      </c>
      <c r="B341" s="37">
        <v>1091</v>
      </c>
      <c r="C341" s="54">
        <v>300</v>
      </c>
      <c r="D341" s="54">
        <v>300</v>
      </c>
      <c r="E341" s="53">
        <v>0</v>
      </c>
    </row>
    <row r="342" spans="1:5" s="34" customFormat="1" ht="11.25">
      <c r="A342" s="38" t="s">
        <v>6</v>
      </c>
      <c r="B342" s="37">
        <v>1098</v>
      </c>
      <c r="C342" s="54">
        <v>493</v>
      </c>
      <c r="D342" s="54">
        <v>493</v>
      </c>
      <c r="E342" s="53">
        <v>0</v>
      </c>
    </row>
    <row r="343" spans="1:5" s="10" customFormat="1" ht="11.25">
      <c r="A343" s="40" t="s">
        <v>5</v>
      </c>
      <c r="B343" s="19">
        <v>9999</v>
      </c>
      <c r="C343" s="39">
        <f>SUM(C329,C331:C334)</f>
        <v>36183</v>
      </c>
      <c r="D343" s="39">
        <f>SUM(D329,D331:D334)</f>
        <v>36183</v>
      </c>
      <c r="E343" s="39">
        <f>SUM(E329,E331:E334)</f>
        <v>7477</v>
      </c>
    </row>
    <row r="344" spans="1:5" ht="11.25">
      <c r="A344" s="40" t="s">
        <v>114</v>
      </c>
      <c r="B344" s="46"/>
      <c r="C344" s="39">
        <f>SUM(C326,C304,C343)</f>
        <v>2670000</v>
      </c>
      <c r="D344" s="39">
        <f>SUM(D326,D304,D343)</f>
        <v>2670000</v>
      </c>
      <c r="E344" s="39">
        <f>SUM(E326,E304,E343)</f>
        <v>780940</v>
      </c>
    </row>
    <row r="345" spans="1:5" ht="11.25">
      <c r="A345" s="47"/>
      <c r="B345" s="46"/>
      <c r="C345" s="18"/>
      <c r="D345" s="45"/>
      <c r="E345" s="45"/>
    </row>
    <row r="346" spans="1:5" s="10" customFormat="1" ht="11.25">
      <c r="A346" s="40" t="s">
        <v>121</v>
      </c>
      <c r="B346" s="19"/>
      <c r="C346" s="39">
        <f>SUM(C295,C344)</f>
        <v>7519069</v>
      </c>
      <c r="D346" s="39">
        <f>SUM(D295,D344)</f>
        <v>7511006</v>
      </c>
      <c r="E346" s="39">
        <f>SUM(E295,E344)</f>
        <v>1025235</v>
      </c>
    </row>
    <row r="347" spans="1:5" ht="11.25">
      <c r="A347" s="40"/>
      <c r="B347" s="19"/>
      <c r="C347" s="18"/>
      <c r="D347" s="45"/>
      <c r="E347" s="45"/>
    </row>
    <row r="348" spans="1:5" ht="11.25">
      <c r="A348" s="40" t="s">
        <v>20</v>
      </c>
      <c r="B348" s="19"/>
      <c r="C348" s="18"/>
      <c r="D348" s="45"/>
      <c r="E348" s="45"/>
    </row>
    <row r="349" spans="1:5" ht="11.25">
      <c r="A349" s="40" t="s">
        <v>120</v>
      </c>
      <c r="B349" s="19"/>
      <c r="C349" s="18"/>
      <c r="D349" s="45"/>
      <c r="E349" s="45"/>
    </row>
    <row r="350" spans="1:5" ht="11.25">
      <c r="A350" s="40" t="s">
        <v>119</v>
      </c>
      <c r="B350" s="19" t="s">
        <v>118</v>
      </c>
      <c r="C350" s="18"/>
      <c r="D350" s="45"/>
      <c r="E350" s="45"/>
    </row>
    <row r="351" spans="1:5" s="29" customFormat="1" ht="11.25">
      <c r="A351" s="32" t="s">
        <v>31</v>
      </c>
      <c r="B351" s="31">
        <v>200</v>
      </c>
      <c r="C351" s="49">
        <f>SUM(C352:C352)</f>
        <v>1440</v>
      </c>
      <c r="D351" s="49">
        <f>SUM(D352:D352)</f>
        <v>1440</v>
      </c>
      <c r="E351" s="49">
        <f>SUM(E352:E352)</f>
        <v>360</v>
      </c>
    </row>
    <row r="352" spans="1:5" s="34" customFormat="1" ht="11.25">
      <c r="A352" s="38" t="s">
        <v>64</v>
      </c>
      <c r="B352" s="37">
        <v>202</v>
      </c>
      <c r="C352" s="54">
        <v>1440</v>
      </c>
      <c r="D352" s="54">
        <v>1440</v>
      </c>
      <c r="E352" s="53">
        <v>360</v>
      </c>
    </row>
    <row r="353" spans="1:5" s="29" customFormat="1" ht="11.25">
      <c r="A353" s="32" t="s">
        <v>43</v>
      </c>
      <c r="B353" s="31">
        <v>500</v>
      </c>
      <c r="C353" s="51">
        <v>60</v>
      </c>
      <c r="D353" s="51">
        <v>60</v>
      </c>
      <c r="E353" s="49">
        <v>27</v>
      </c>
    </row>
    <row r="354" spans="1:5" s="29" customFormat="1" ht="11.25">
      <c r="A354" s="32" t="s">
        <v>7</v>
      </c>
      <c r="B354" s="31">
        <v>1000</v>
      </c>
      <c r="C354" s="49">
        <f>SUM(C355:C356)</f>
        <v>5000</v>
      </c>
      <c r="D354" s="49">
        <f>SUM(D355:D356)</f>
        <v>5000</v>
      </c>
      <c r="E354" s="49">
        <f>SUM(E355:E356)</f>
        <v>816</v>
      </c>
    </row>
    <row r="355" spans="1:5" s="34" customFormat="1" ht="11.25">
      <c r="A355" s="38" t="s">
        <v>83</v>
      </c>
      <c r="B355" s="37">
        <v>1016</v>
      </c>
      <c r="C355" s="54">
        <v>2500</v>
      </c>
      <c r="D355" s="54">
        <v>2500</v>
      </c>
      <c r="E355" s="53">
        <v>0</v>
      </c>
    </row>
    <row r="356" spans="1:5" s="34" customFormat="1" ht="11.25">
      <c r="A356" s="38" t="s">
        <v>26</v>
      </c>
      <c r="B356" s="37">
        <v>1020</v>
      </c>
      <c r="C356" s="54">
        <v>2500</v>
      </c>
      <c r="D356" s="54">
        <v>2500</v>
      </c>
      <c r="E356" s="53">
        <v>816</v>
      </c>
    </row>
    <row r="357" spans="1:5" s="10" customFormat="1" ht="11.25">
      <c r="A357" s="40" t="s">
        <v>5</v>
      </c>
      <c r="B357" s="19">
        <v>9999</v>
      </c>
      <c r="C357" s="39">
        <f>SUM(C351,C353,C354)</f>
        <v>6500</v>
      </c>
      <c r="D357" s="39">
        <f>SUM(D351,D353,D354)</f>
        <v>6500</v>
      </c>
      <c r="E357" s="39">
        <f>SUM(E351,E353,E354)</f>
        <v>1203</v>
      </c>
    </row>
    <row r="358" spans="1:5" ht="11.25">
      <c r="A358" s="40" t="s">
        <v>114</v>
      </c>
      <c r="B358" s="46"/>
      <c r="C358" s="39">
        <f>SUM(C357)</f>
        <v>6500</v>
      </c>
      <c r="D358" s="39">
        <f>SUM(D357)</f>
        <v>6500</v>
      </c>
      <c r="E358" s="39">
        <f>SUM(E357)</f>
        <v>1203</v>
      </c>
    </row>
    <row r="359" spans="1:5" ht="11.25">
      <c r="A359" s="47"/>
      <c r="B359" s="46"/>
      <c r="C359" s="18"/>
      <c r="D359" s="45"/>
      <c r="E359" s="45"/>
    </row>
    <row r="360" spans="1:5" ht="11.25">
      <c r="A360" s="40" t="s">
        <v>117</v>
      </c>
      <c r="B360" s="19"/>
      <c r="C360" s="18"/>
      <c r="D360" s="45"/>
      <c r="E360" s="45"/>
    </row>
    <row r="361" spans="1:5" ht="11.25">
      <c r="A361" s="40" t="s">
        <v>116</v>
      </c>
      <c r="B361" s="19" t="s">
        <v>115</v>
      </c>
      <c r="C361" s="18"/>
      <c r="D361" s="45"/>
      <c r="E361" s="45"/>
    </row>
    <row r="362" spans="1:5" s="29" customFormat="1" ht="11.25">
      <c r="A362" s="32" t="s">
        <v>47</v>
      </c>
      <c r="B362" s="31">
        <v>100</v>
      </c>
      <c r="C362" s="49">
        <f>SUM(C363)</f>
        <v>31129</v>
      </c>
      <c r="D362" s="49">
        <f>SUM(D363)</f>
        <v>24990</v>
      </c>
      <c r="E362" s="49">
        <f>SUM(E363)</f>
        <v>7459</v>
      </c>
    </row>
    <row r="363" spans="1:5" s="34" customFormat="1" ht="11.25">
      <c r="A363" s="38" t="s">
        <v>46</v>
      </c>
      <c r="B363" s="37">
        <v>101</v>
      </c>
      <c r="C363" s="54">
        <v>31129</v>
      </c>
      <c r="D363" s="54">
        <v>24990</v>
      </c>
      <c r="E363" s="53">
        <v>7459</v>
      </c>
    </row>
    <row r="364" spans="1:5" s="29" customFormat="1" ht="11.25">
      <c r="A364" s="32" t="s">
        <v>31</v>
      </c>
      <c r="B364" s="31">
        <v>200</v>
      </c>
      <c r="C364" s="51">
        <f>SUM(C365:C367)</f>
        <v>0</v>
      </c>
      <c r="D364" s="51">
        <f>SUM(D365:D367)</f>
        <v>3139</v>
      </c>
      <c r="E364" s="51">
        <f>SUM(E365:E367)</f>
        <v>3139</v>
      </c>
    </row>
    <row r="365" spans="1:5" s="34" customFormat="1" ht="11.25">
      <c r="A365" s="38" t="s">
        <v>64</v>
      </c>
      <c r="B365" s="37">
        <v>202</v>
      </c>
      <c r="C365" s="54"/>
      <c r="D365" s="54">
        <v>600</v>
      </c>
      <c r="E365" s="53">
        <v>600</v>
      </c>
    </row>
    <row r="366" spans="1:5" s="34" customFormat="1" ht="11.25">
      <c r="A366" s="38" t="s">
        <v>63</v>
      </c>
      <c r="B366" s="37">
        <v>208</v>
      </c>
      <c r="C366" s="54"/>
      <c r="D366" s="54">
        <v>2532</v>
      </c>
      <c r="E366" s="53">
        <v>2532</v>
      </c>
    </row>
    <row r="367" spans="1:5" s="34" customFormat="1" ht="11.25">
      <c r="A367" s="38" t="s">
        <v>85</v>
      </c>
      <c r="B367" s="37">
        <v>209</v>
      </c>
      <c r="C367" s="54"/>
      <c r="D367" s="54">
        <v>7</v>
      </c>
      <c r="E367" s="53">
        <v>7</v>
      </c>
    </row>
    <row r="368" spans="1:5" s="29" customFormat="1" ht="11.25">
      <c r="A368" s="32" t="s">
        <v>45</v>
      </c>
      <c r="B368" s="31">
        <v>300</v>
      </c>
      <c r="C368" s="51">
        <v>8623</v>
      </c>
      <c r="D368" s="51">
        <v>5305</v>
      </c>
      <c r="E368" s="49">
        <v>1999</v>
      </c>
    </row>
    <row r="369" spans="1:5" s="29" customFormat="1" ht="11.25">
      <c r="A369" s="32" t="s">
        <v>43</v>
      </c>
      <c r="B369" s="31">
        <v>500</v>
      </c>
      <c r="C369" s="51">
        <v>1401</v>
      </c>
      <c r="D369" s="51">
        <v>669</v>
      </c>
      <c r="E369" s="49">
        <v>354</v>
      </c>
    </row>
    <row r="370" spans="1:5" s="29" customFormat="1" ht="11.25">
      <c r="A370" s="32" t="s">
        <v>42</v>
      </c>
      <c r="B370" s="31">
        <v>700</v>
      </c>
      <c r="C370" s="51"/>
      <c r="D370" s="51">
        <v>318</v>
      </c>
      <c r="E370" s="49">
        <v>71</v>
      </c>
    </row>
    <row r="371" spans="1:5" s="29" customFormat="1" ht="11.25">
      <c r="A371" s="32" t="s">
        <v>7</v>
      </c>
      <c r="B371" s="31">
        <v>1000</v>
      </c>
      <c r="C371" s="49">
        <f>SUM(C372:C380)</f>
        <v>73234</v>
      </c>
      <c r="D371" s="49">
        <f>SUM(D372:D380)</f>
        <v>79966</v>
      </c>
      <c r="E371" s="49">
        <f>SUM(E372:E380)</f>
        <v>29901</v>
      </c>
    </row>
    <row r="372" spans="1:5" s="34" customFormat="1" ht="11.25">
      <c r="A372" s="38" t="s">
        <v>84</v>
      </c>
      <c r="B372" s="37">
        <v>1013</v>
      </c>
      <c r="C372" s="54">
        <v>1000</v>
      </c>
      <c r="D372" s="54">
        <v>0</v>
      </c>
      <c r="E372" s="53">
        <v>0</v>
      </c>
    </row>
    <row r="373" spans="1:5" s="34" customFormat="1" ht="11.25">
      <c r="A373" s="38" t="s">
        <v>27</v>
      </c>
      <c r="B373" s="37">
        <v>1015</v>
      </c>
      <c r="C373" s="54"/>
      <c r="D373" s="54">
        <v>1044</v>
      </c>
      <c r="E373" s="53">
        <v>1044</v>
      </c>
    </row>
    <row r="374" spans="1:5" s="34" customFormat="1" ht="11.25">
      <c r="A374" s="38" t="s">
        <v>83</v>
      </c>
      <c r="B374" s="37">
        <v>1016</v>
      </c>
      <c r="C374" s="54">
        <v>12800</v>
      </c>
      <c r="D374" s="54">
        <v>19044</v>
      </c>
      <c r="E374" s="53">
        <v>19044</v>
      </c>
    </row>
    <row r="375" spans="1:5" s="34" customFormat="1" ht="11.25">
      <c r="A375" s="38" t="s">
        <v>26</v>
      </c>
      <c r="B375" s="37">
        <v>1020</v>
      </c>
      <c r="C375" s="54"/>
      <c r="D375" s="54">
        <v>1616</v>
      </c>
      <c r="E375" s="53">
        <v>1616</v>
      </c>
    </row>
    <row r="376" spans="1:5" s="34" customFormat="1" ht="11.25">
      <c r="A376" s="38" t="s">
        <v>82</v>
      </c>
      <c r="B376" s="37">
        <v>1030</v>
      </c>
      <c r="C376" s="54"/>
      <c r="D376" s="54">
        <v>35</v>
      </c>
      <c r="E376" s="53">
        <v>35</v>
      </c>
    </row>
    <row r="377" spans="1:5" s="34" customFormat="1" ht="11.25">
      <c r="A377" s="38" t="s">
        <v>87</v>
      </c>
      <c r="B377" s="37">
        <v>1040</v>
      </c>
      <c r="C377" s="54">
        <v>400</v>
      </c>
      <c r="D377" s="54">
        <v>0</v>
      </c>
      <c r="E377" s="53">
        <v>0</v>
      </c>
    </row>
    <row r="378" spans="1:5" s="34" customFormat="1" ht="11.25">
      <c r="A378" s="38" t="s">
        <v>25</v>
      </c>
      <c r="B378" s="37">
        <v>1051</v>
      </c>
      <c r="C378" s="54">
        <v>100</v>
      </c>
      <c r="D378" s="54">
        <v>0</v>
      </c>
      <c r="E378" s="53">
        <v>0</v>
      </c>
    </row>
    <row r="379" spans="1:5" s="34" customFormat="1" ht="11.25">
      <c r="A379" s="38" t="s">
        <v>24</v>
      </c>
      <c r="B379" s="37">
        <v>1091</v>
      </c>
      <c r="C379" s="54">
        <v>934</v>
      </c>
      <c r="D379" s="54">
        <v>302</v>
      </c>
      <c r="E379" s="53">
        <v>302</v>
      </c>
    </row>
    <row r="380" spans="1:5" s="34" customFormat="1" ht="11.25">
      <c r="A380" s="38" t="s">
        <v>6</v>
      </c>
      <c r="B380" s="37">
        <v>1098</v>
      </c>
      <c r="C380" s="54">
        <v>58000</v>
      </c>
      <c r="D380" s="54">
        <v>57925</v>
      </c>
      <c r="E380" s="53">
        <v>7860</v>
      </c>
    </row>
    <row r="381" spans="1:5" s="10" customFormat="1" ht="11.25">
      <c r="A381" s="40" t="s">
        <v>5</v>
      </c>
      <c r="B381" s="19">
        <v>9999</v>
      </c>
      <c r="C381" s="18">
        <f>SUM(C362,C364,C368:C371)</f>
        <v>114387</v>
      </c>
      <c r="D381" s="18">
        <f>SUM(D362,D364,D368:D371)</f>
        <v>114387</v>
      </c>
      <c r="E381" s="18">
        <f>SUM(E362,E364,E368:E371)</f>
        <v>42923</v>
      </c>
    </row>
    <row r="382" spans="1:5" ht="11.25">
      <c r="A382" s="40" t="s">
        <v>114</v>
      </c>
      <c r="B382" s="19"/>
      <c r="C382" s="39">
        <f>SUM(C381)</f>
        <v>114387</v>
      </c>
      <c r="D382" s="39">
        <f>SUM(D381)</f>
        <v>114387</v>
      </c>
      <c r="E382" s="39">
        <f>SUM(E381)</f>
        <v>42923</v>
      </c>
    </row>
    <row r="383" spans="1:5" ht="11.25">
      <c r="A383" s="47"/>
      <c r="B383" s="46"/>
      <c r="C383" s="18"/>
      <c r="D383" s="45"/>
      <c r="E383" s="45"/>
    </row>
    <row r="384" spans="1:5" ht="11.25">
      <c r="A384" s="40" t="s">
        <v>113</v>
      </c>
      <c r="B384" s="46"/>
      <c r="C384" s="18"/>
      <c r="D384" s="45"/>
      <c r="E384" s="45"/>
    </row>
    <row r="385" spans="1:5" ht="11.25">
      <c r="A385" s="40" t="s">
        <v>112</v>
      </c>
      <c r="B385" s="19" t="s">
        <v>111</v>
      </c>
      <c r="C385" s="18"/>
      <c r="D385" s="45"/>
      <c r="E385" s="45"/>
    </row>
    <row r="386" spans="1:5" s="29" customFormat="1" ht="11.25">
      <c r="A386" s="32" t="s">
        <v>47</v>
      </c>
      <c r="B386" s="31">
        <v>100</v>
      </c>
      <c r="C386" s="49">
        <f>SUM(C387)</f>
        <v>20383</v>
      </c>
      <c r="D386" s="49">
        <f>SUM(D387)</f>
        <v>20383</v>
      </c>
      <c r="E386" s="49">
        <f>SUM(E387)</f>
        <v>5121</v>
      </c>
    </row>
    <row r="387" spans="1:5" s="34" customFormat="1" ht="11.25">
      <c r="A387" s="38" t="s">
        <v>46</v>
      </c>
      <c r="B387" s="37">
        <v>101</v>
      </c>
      <c r="C387" s="54">
        <v>20383</v>
      </c>
      <c r="D387" s="54">
        <v>20383</v>
      </c>
      <c r="E387" s="53">
        <v>5121</v>
      </c>
    </row>
    <row r="388" spans="1:5" s="29" customFormat="1" ht="11.25">
      <c r="A388" s="32" t="s">
        <v>31</v>
      </c>
      <c r="B388" s="31">
        <v>200</v>
      </c>
      <c r="C388" s="49">
        <f>SUM(C389:C390)</f>
        <v>3000</v>
      </c>
      <c r="D388" s="49">
        <f>SUM(D389:D390)</f>
        <v>3000</v>
      </c>
      <c r="E388" s="49">
        <f>SUM(E389:E390)</f>
        <v>8</v>
      </c>
    </row>
    <row r="389" spans="1:5" s="34" customFormat="1" ht="11.25">
      <c r="A389" s="38" t="s">
        <v>63</v>
      </c>
      <c r="B389" s="37">
        <v>208</v>
      </c>
      <c r="C389" s="54">
        <v>3000</v>
      </c>
      <c r="D389" s="54">
        <v>2900</v>
      </c>
      <c r="E389" s="53">
        <v>0</v>
      </c>
    </row>
    <row r="390" spans="1:5" s="34" customFormat="1" ht="11.25">
      <c r="A390" s="38" t="s">
        <v>85</v>
      </c>
      <c r="B390" s="37">
        <v>209</v>
      </c>
      <c r="C390" s="54"/>
      <c r="D390" s="54">
        <v>100</v>
      </c>
      <c r="E390" s="53">
        <v>8</v>
      </c>
    </row>
    <row r="391" spans="1:5" s="29" customFormat="1" ht="11.25">
      <c r="A391" s="32" t="s">
        <v>45</v>
      </c>
      <c r="B391" s="31">
        <v>300</v>
      </c>
      <c r="C391" s="51">
        <v>6257</v>
      </c>
      <c r="D391" s="51">
        <v>6257</v>
      </c>
      <c r="E391" s="49">
        <v>1384</v>
      </c>
    </row>
    <row r="392" spans="1:5" s="29" customFormat="1" ht="11.25">
      <c r="A392" s="32" t="s">
        <v>43</v>
      </c>
      <c r="B392" s="31">
        <v>500</v>
      </c>
      <c r="C392" s="51">
        <v>1052</v>
      </c>
      <c r="D392" s="51">
        <v>1052</v>
      </c>
      <c r="E392" s="49">
        <v>236</v>
      </c>
    </row>
    <row r="393" spans="1:5" s="29" customFormat="1" ht="11.25">
      <c r="A393" s="32" t="s">
        <v>42</v>
      </c>
      <c r="B393" s="31">
        <v>700</v>
      </c>
      <c r="C393" s="51">
        <v>220</v>
      </c>
      <c r="D393" s="51">
        <v>220</v>
      </c>
      <c r="E393" s="49">
        <v>39</v>
      </c>
    </row>
    <row r="394" spans="1:5" s="29" customFormat="1" ht="11.25">
      <c r="A394" s="32" t="s">
        <v>7</v>
      </c>
      <c r="B394" s="31">
        <v>1000</v>
      </c>
      <c r="C394" s="49">
        <f>SUM(C395:C401)</f>
        <v>15311</v>
      </c>
      <c r="D394" s="49">
        <f>SUM(D395:D401)</f>
        <v>15311</v>
      </c>
      <c r="E394" s="49">
        <f>SUM(E395:E401)</f>
        <v>4102</v>
      </c>
    </row>
    <row r="395" spans="1:5" s="34" customFormat="1" ht="11.25">
      <c r="A395" s="38" t="s">
        <v>27</v>
      </c>
      <c r="B395" s="37">
        <v>1015</v>
      </c>
      <c r="C395" s="54">
        <v>1000</v>
      </c>
      <c r="D395" s="54">
        <v>1000</v>
      </c>
      <c r="E395" s="53">
        <v>0</v>
      </c>
    </row>
    <row r="396" spans="1:5" s="34" customFormat="1" ht="11.25">
      <c r="A396" s="38" t="s">
        <v>83</v>
      </c>
      <c r="B396" s="37">
        <v>1016</v>
      </c>
      <c r="C396" s="54">
        <v>5300</v>
      </c>
      <c r="D396" s="54">
        <v>5300</v>
      </c>
      <c r="E396" s="53">
        <v>1187</v>
      </c>
    </row>
    <row r="397" spans="1:5" s="34" customFormat="1" ht="11.25">
      <c r="A397" s="38" t="s">
        <v>26</v>
      </c>
      <c r="B397" s="37">
        <v>1020</v>
      </c>
      <c r="C397" s="54">
        <v>4600</v>
      </c>
      <c r="D397" s="54">
        <v>4600</v>
      </c>
      <c r="E397" s="53">
        <v>2745</v>
      </c>
    </row>
    <row r="398" spans="1:5" s="34" customFormat="1" ht="11.25">
      <c r="A398" s="38" t="s">
        <v>82</v>
      </c>
      <c r="B398" s="37">
        <v>1030</v>
      </c>
      <c r="C398" s="54">
        <v>300</v>
      </c>
      <c r="D398" s="54">
        <v>300</v>
      </c>
      <c r="E398" s="53">
        <v>0</v>
      </c>
    </row>
    <row r="399" spans="1:5" s="34" customFormat="1" ht="11.25">
      <c r="A399" s="38" t="s">
        <v>25</v>
      </c>
      <c r="B399" s="37">
        <v>1051</v>
      </c>
      <c r="C399" s="54">
        <v>300</v>
      </c>
      <c r="D399" s="54">
        <v>300</v>
      </c>
      <c r="E399" s="53">
        <v>0</v>
      </c>
    </row>
    <row r="400" spans="1:5" s="34" customFormat="1" ht="11.25">
      <c r="A400" s="38" t="s">
        <v>24</v>
      </c>
      <c r="B400" s="37">
        <v>1091</v>
      </c>
      <c r="C400" s="54">
        <v>611</v>
      </c>
      <c r="D400" s="54">
        <v>611</v>
      </c>
      <c r="E400" s="53">
        <v>170</v>
      </c>
    </row>
    <row r="401" spans="1:5" s="34" customFormat="1" ht="11.25">
      <c r="A401" s="38" t="s">
        <v>6</v>
      </c>
      <c r="B401" s="37">
        <v>1098</v>
      </c>
      <c r="C401" s="54">
        <v>3200</v>
      </c>
      <c r="D401" s="54">
        <v>3200</v>
      </c>
      <c r="E401" s="53">
        <v>0</v>
      </c>
    </row>
    <row r="402" spans="1:5" s="10" customFormat="1" ht="11.25">
      <c r="A402" s="40" t="s">
        <v>5</v>
      </c>
      <c r="B402" s="19">
        <v>9999</v>
      </c>
      <c r="C402" s="18">
        <v>46223</v>
      </c>
      <c r="D402" s="39">
        <f>SUM(D386,D388,D391,D392,D393,D394)</f>
        <v>46223</v>
      </c>
      <c r="E402" s="39">
        <f>SUM(E386,E388,E391,E392,E393,E394)</f>
        <v>10890</v>
      </c>
    </row>
    <row r="403" spans="1:5" s="10" customFormat="1" ht="11.25">
      <c r="A403" s="40"/>
      <c r="B403" s="19"/>
      <c r="C403" s="18"/>
      <c r="D403" s="39"/>
      <c r="E403" s="39"/>
    </row>
    <row r="404" spans="1:5" ht="11.25">
      <c r="A404" s="40" t="s">
        <v>110</v>
      </c>
      <c r="B404" s="19" t="s">
        <v>109</v>
      </c>
      <c r="C404" s="18"/>
      <c r="D404" s="45"/>
      <c r="E404" s="45"/>
    </row>
    <row r="405" spans="1:5" s="29" customFormat="1" ht="11.25">
      <c r="A405" s="32" t="s">
        <v>108</v>
      </c>
      <c r="B405" s="31">
        <v>4200</v>
      </c>
      <c r="C405" s="49">
        <f>SUM(C406)</f>
        <v>4500</v>
      </c>
      <c r="D405" s="49">
        <f>SUM(D406)</f>
        <v>4500</v>
      </c>
      <c r="E405" s="49">
        <f>SUM(E406)</f>
        <v>0</v>
      </c>
    </row>
    <row r="406" spans="1:5" s="34" customFormat="1" ht="11.25">
      <c r="A406" s="38" t="s">
        <v>107</v>
      </c>
      <c r="B406" s="37">
        <v>4294</v>
      </c>
      <c r="C406" s="54">
        <v>4500</v>
      </c>
      <c r="D406" s="54">
        <v>4500</v>
      </c>
      <c r="E406" s="53">
        <v>0</v>
      </c>
    </row>
    <row r="407" spans="1:5" ht="11.25">
      <c r="A407" s="40" t="s">
        <v>5</v>
      </c>
      <c r="B407" s="19">
        <v>9999</v>
      </c>
      <c r="C407" s="39">
        <f>SUM(C405)</f>
        <v>4500</v>
      </c>
      <c r="D407" s="39">
        <f>SUM(D405)</f>
        <v>4500</v>
      </c>
      <c r="E407" s="39">
        <f>SUM(E405)</f>
        <v>0</v>
      </c>
    </row>
    <row r="408" spans="1:5" ht="11.25">
      <c r="A408" s="40" t="s">
        <v>106</v>
      </c>
      <c r="B408" s="19" t="s">
        <v>105</v>
      </c>
      <c r="C408" s="18"/>
      <c r="D408" s="45"/>
      <c r="E408" s="45"/>
    </row>
    <row r="409" spans="1:5" s="29" customFormat="1" ht="11.25">
      <c r="A409" s="32" t="s">
        <v>47</v>
      </c>
      <c r="B409" s="31">
        <v>100</v>
      </c>
      <c r="C409" s="49">
        <f>SUM(C410)</f>
        <v>133060</v>
      </c>
      <c r="D409" s="49">
        <f>SUM(D410)</f>
        <v>133060</v>
      </c>
      <c r="E409" s="49">
        <f>SUM(E410)</f>
        <v>34874</v>
      </c>
    </row>
    <row r="410" spans="1:5" s="34" customFormat="1" ht="11.25">
      <c r="A410" s="38" t="s">
        <v>46</v>
      </c>
      <c r="B410" s="37">
        <v>101</v>
      </c>
      <c r="C410" s="54">
        <v>133060</v>
      </c>
      <c r="D410" s="54">
        <v>133060</v>
      </c>
      <c r="E410" s="53">
        <v>34874</v>
      </c>
    </row>
    <row r="411" spans="1:5" s="29" customFormat="1" ht="11.25">
      <c r="A411" s="32" t="s">
        <v>31</v>
      </c>
      <c r="B411" s="31">
        <v>200</v>
      </c>
      <c r="C411" s="51">
        <f>SUM(C412:C415)</f>
        <v>13920</v>
      </c>
      <c r="D411" s="51">
        <f>SUM(D412:D415)</f>
        <v>13920</v>
      </c>
      <c r="E411" s="51">
        <f>SUM(E412:E415)</f>
        <v>623</v>
      </c>
    </row>
    <row r="412" spans="1:5" s="34" customFormat="1" ht="11.25">
      <c r="A412" s="38" t="s">
        <v>30</v>
      </c>
      <c r="B412" s="37">
        <v>201</v>
      </c>
      <c r="C412" s="54">
        <v>4320</v>
      </c>
      <c r="D412" s="54">
        <v>4287</v>
      </c>
      <c r="E412" s="53">
        <v>0</v>
      </c>
    </row>
    <row r="413" spans="1:5" s="34" customFormat="1" ht="11.25">
      <c r="A413" s="38" t="s">
        <v>64</v>
      </c>
      <c r="B413" s="37">
        <v>202</v>
      </c>
      <c r="C413" s="54">
        <v>2300</v>
      </c>
      <c r="D413" s="54">
        <v>2300</v>
      </c>
      <c r="E413" s="53">
        <v>414</v>
      </c>
    </row>
    <row r="414" spans="1:5" s="34" customFormat="1" ht="11.25">
      <c r="A414" s="38" t="s">
        <v>63</v>
      </c>
      <c r="B414" s="37">
        <v>208</v>
      </c>
      <c r="C414" s="54">
        <v>7300</v>
      </c>
      <c r="D414" s="54">
        <v>7100</v>
      </c>
      <c r="E414" s="53">
        <v>19</v>
      </c>
    </row>
    <row r="415" spans="1:5" s="34" customFormat="1" ht="11.25">
      <c r="A415" s="38" t="s">
        <v>85</v>
      </c>
      <c r="B415" s="37">
        <v>209</v>
      </c>
      <c r="C415" s="54"/>
      <c r="D415" s="54">
        <v>233</v>
      </c>
      <c r="E415" s="53">
        <v>190</v>
      </c>
    </row>
    <row r="416" spans="1:5" s="29" customFormat="1" ht="11.25">
      <c r="A416" s="32" t="s">
        <v>45</v>
      </c>
      <c r="B416" s="31">
        <v>300</v>
      </c>
      <c r="C416" s="51">
        <v>38348</v>
      </c>
      <c r="D416" s="51">
        <v>38348</v>
      </c>
      <c r="E416" s="49">
        <v>9698</v>
      </c>
    </row>
    <row r="417" spans="1:5" s="29" customFormat="1" ht="11.25">
      <c r="A417" s="32" t="s">
        <v>43</v>
      </c>
      <c r="B417" s="31">
        <v>500</v>
      </c>
      <c r="C417" s="51">
        <v>6376</v>
      </c>
      <c r="D417" s="51">
        <v>6376</v>
      </c>
      <c r="E417" s="49">
        <v>1631</v>
      </c>
    </row>
    <row r="418" spans="1:5" s="29" customFormat="1" ht="11.25">
      <c r="A418" s="32" t="s">
        <v>42</v>
      </c>
      <c r="B418" s="31">
        <v>700</v>
      </c>
      <c r="C418" s="51">
        <v>340</v>
      </c>
      <c r="D418" s="51">
        <v>340</v>
      </c>
      <c r="E418" s="49">
        <v>93</v>
      </c>
    </row>
    <row r="419" spans="1:5" s="29" customFormat="1" ht="11.25">
      <c r="A419" s="32" t="s">
        <v>7</v>
      </c>
      <c r="B419" s="31">
        <v>1000</v>
      </c>
      <c r="C419" s="49">
        <f>SUM(C420:C430)</f>
        <v>206955</v>
      </c>
      <c r="D419" s="49">
        <f>SUM(D420:D430)</f>
        <v>206955</v>
      </c>
      <c r="E419" s="49">
        <f>SUM(E420:E430)</f>
        <v>62890</v>
      </c>
    </row>
    <row r="420" spans="1:5" s="34" customFormat="1" ht="11.25">
      <c r="A420" s="38" t="s">
        <v>84</v>
      </c>
      <c r="B420" s="37">
        <v>1013</v>
      </c>
      <c r="C420" s="54">
        <v>5000</v>
      </c>
      <c r="D420" s="54">
        <v>5000</v>
      </c>
      <c r="E420" s="53">
        <v>0</v>
      </c>
    </row>
    <row r="421" spans="1:5" s="34" customFormat="1" ht="11.25">
      <c r="A421" s="38" t="s">
        <v>27</v>
      </c>
      <c r="B421" s="37">
        <v>1015</v>
      </c>
      <c r="C421" s="54">
        <v>15900</v>
      </c>
      <c r="D421" s="54">
        <v>15900</v>
      </c>
      <c r="E421" s="53">
        <v>2173</v>
      </c>
    </row>
    <row r="422" spans="1:5" s="34" customFormat="1" ht="11.25">
      <c r="A422" s="38" t="s">
        <v>83</v>
      </c>
      <c r="B422" s="37">
        <v>1016</v>
      </c>
      <c r="C422" s="54">
        <v>95205</v>
      </c>
      <c r="D422" s="54">
        <v>95205</v>
      </c>
      <c r="E422" s="53">
        <v>39190</v>
      </c>
    </row>
    <row r="423" spans="1:5" s="34" customFormat="1" ht="11.25">
      <c r="A423" s="38" t="s">
        <v>26</v>
      </c>
      <c r="B423" s="37">
        <v>1020</v>
      </c>
      <c r="C423" s="54">
        <v>37900</v>
      </c>
      <c r="D423" s="54">
        <v>37900</v>
      </c>
      <c r="E423" s="53">
        <v>10934</v>
      </c>
    </row>
    <row r="424" spans="1:5" s="34" customFormat="1" ht="11.25">
      <c r="A424" s="38" t="s">
        <v>82</v>
      </c>
      <c r="B424" s="37">
        <v>1030</v>
      </c>
      <c r="C424" s="54">
        <v>3000</v>
      </c>
      <c r="D424" s="54">
        <v>2977</v>
      </c>
      <c r="E424" s="53">
        <v>0</v>
      </c>
    </row>
    <row r="425" spans="1:5" s="34" customFormat="1" ht="11.25">
      <c r="A425" s="38" t="s">
        <v>87</v>
      </c>
      <c r="B425" s="37">
        <v>1040</v>
      </c>
      <c r="C425" s="54"/>
      <c r="D425" s="54">
        <v>23</v>
      </c>
      <c r="E425" s="53">
        <v>23</v>
      </c>
    </row>
    <row r="426" spans="1:5" s="34" customFormat="1" ht="11.25">
      <c r="A426" s="38" t="s">
        <v>25</v>
      </c>
      <c r="B426" s="37">
        <v>1051</v>
      </c>
      <c r="C426" s="54">
        <v>1450</v>
      </c>
      <c r="D426" s="54">
        <v>1450</v>
      </c>
      <c r="E426" s="53">
        <v>5</v>
      </c>
    </row>
    <row r="427" spans="1:5" s="34" customFormat="1" ht="11.25">
      <c r="A427" s="38" t="s">
        <v>104</v>
      </c>
      <c r="B427" s="37">
        <v>1062</v>
      </c>
      <c r="C427" s="54">
        <v>2600</v>
      </c>
      <c r="D427" s="54">
        <v>2600</v>
      </c>
      <c r="E427" s="53">
        <v>810</v>
      </c>
    </row>
    <row r="428" spans="1:5" s="34" customFormat="1" ht="11.25">
      <c r="A428" s="38" t="s">
        <v>24</v>
      </c>
      <c r="B428" s="37">
        <v>1091</v>
      </c>
      <c r="C428" s="54">
        <v>4520</v>
      </c>
      <c r="D428" s="54">
        <v>4520</v>
      </c>
      <c r="E428" s="53">
        <v>984</v>
      </c>
    </row>
    <row r="429" spans="1:5" s="34" customFormat="1" ht="11.25">
      <c r="A429" s="38" t="s">
        <v>103</v>
      </c>
      <c r="B429" s="37">
        <v>1092</v>
      </c>
      <c r="C429" s="54">
        <v>635</v>
      </c>
      <c r="D429" s="54">
        <v>635</v>
      </c>
      <c r="E429" s="53">
        <v>43</v>
      </c>
    </row>
    <row r="430" spans="1:5" s="34" customFormat="1" ht="11.25">
      <c r="A430" s="38" t="s">
        <v>6</v>
      </c>
      <c r="B430" s="37">
        <v>1098</v>
      </c>
      <c r="C430" s="54">
        <v>40745</v>
      </c>
      <c r="D430" s="54">
        <v>40745</v>
      </c>
      <c r="E430" s="53">
        <v>8728</v>
      </c>
    </row>
    <row r="431" spans="1:5" s="10" customFormat="1" ht="11.25">
      <c r="A431" s="40" t="s">
        <v>5</v>
      </c>
      <c r="B431" s="19">
        <v>9999</v>
      </c>
      <c r="C431" s="39">
        <f>SUM(C409,C411,C416,C417,C418,C419)</f>
        <v>398999</v>
      </c>
      <c r="D431" s="39">
        <f>SUM(D409,D411,D416,D417,D418,D419)</f>
        <v>398999</v>
      </c>
      <c r="E431" s="39">
        <f>SUM(E409,E411,E416,E417,E418,E419)</f>
        <v>109809</v>
      </c>
    </row>
    <row r="432" spans="1:5" s="10" customFormat="1" ht="11.25">
      <c r="A432" s="40"/>
      <c r="B432" s="19"/>
      <c r="C432" s="18"/>
      <c r="D432" s="39"/>
      <c r="E432" s="39"/>
    </row>
    <row r="433" spans="1:5" s="10" customFormat="1" ht="11.25">
      <c r="A433" s="40" t="s">
        <v>13</v>
      </c>
      <c r="B433" s="19"/>
      <c r="C433" s="39">
        <f>SUM(C402,C407,C431)</f>
        <v>449722</v>
      </c>
      <c r="D433" s="39">
        <f>SUM(D402,D407,D431)</f>
        <v>449722</v>
      </c>
      <c r="E433" s="39">
        <f>SUM(E402,E407,E431)</f>
        <v>120699</v>
      </c>
    </row>
    <row r="434" spans="1:5" s="10" customFormat="1" ht="11.25">
      <c r="A434" s="40"/>
      <c r="B434" s="19"/>
      <c r="C434" s="18"/>
      <c r="D434" s="39"/>
      <c r="E434" s="39"/>
    </row>
    <row r="435" spans="1:5" s="10" customFormat="1" ht="11.25">
      <c r="A435" s="40" t="s">
        <v>102</v>
      </c>
      <c r="B435" s="19"/>
      <c r="C435" s="18">
        <v>570609</v>
      </c>
      <c r="D435" s="39">
        <f>SUM(D358,D382,D433)</f>
        <v>570609</v>
      </c>
      <c r="E435" s="39">
        <f>SUM(E358,E382,E433)</f>
        <v>164825</v>
      </c>
    </row>
    <row r="436" spans="1:5" ht="11.25">
      <c r="A436" s="40"/>
      <c r="B436" s="19"/>
      <c r="C436" s="18"/>
      <c r="D436" s="45"/>
      <c r="E436" s="45"/>
    </row>
    <row r="437" spans="1:5" ht="11.25">
      <c r="A437" s="40" t="s">
        <v>11</v>
      </c>
      <c r="B437" s="19"/>
      <c r="C437" s="18"/>
      <c r="D437" s="45"/>
      <c r="E437" s="45"/>
    </row>
    <row r="438" spans="1:5" ht="11.25">
      <c r="A438" s="40" t="s">
        <v>101</v>
      </c>
      <c r="B438" s="19"/>
      <c r="C438" s="18"/>
      <c r="D438" s="45"/>
      <c r="E438" s="45"/>
    </row>
    <row r="439" spans="1:5" ht="11.25">
      <c r="A439" s="40" t="s">
        <v>100</v>
      </c>
      <c r="B439" s="19" t="s">
        <v>99</v>
      </c>
      <c r="C439" s="18"/>
      <c r="D439" s="45"/>
      <c r="E439" s="45"/>
    </row>
    <row r="440" spans="1:5" s="29" customFormat="1" ht="11.25">
      <c r="A440" s="32" t="s">
        <v>47</v>
      </c>
      <c r="B440" s="31">
        <v>100</v>
      </c>
      <c r="C440" s="49">
        <f>SUM(C441)</f>
        <v>19140</v>
      </c>
      <c r="D440" s="49">
        <f>SUM(D441)</f>
        <v>19140</v>
      </c>
      <c r="E440" s="49">
        <f>SUM(E441)</f>
        <v>0</v>
      </c>
    </row>
    <row r="441" spans="1:5" s="34" customFormat="1" ht="11.25">
      <c r="A441" s="38" t="s">
        <v>46</v>
      </c>
      <c r="B441" s="37">
        <v>101</v>
      </c>
      <c r="C441" s="54">
        <v>19140</v>
      </c>
      <c r="D441" s="54">
        <v>19140</v>
      </c>
      <c r="E441" s="53">
        <v>0</v>
      </c>
    </row>
    <row r="442" spans="1:5" s="29" customFormat="1" ht="11.25">
      <c r="A442" s="32" t="s">
        <v>45</v>
      </c>
      <c r="B442" s="31">
        <v>300</v>
      </c>
      <c r="C442" s="51">
        <v>5302</v>
      </c>
      <c r="D442" s="51">
        <v>5302</v>
      </c>
      <c r="E442" s="49">
        <v>0</v>
      </c>
    </row>
    <row r="443" spans="1:5" s="29" customFormat="1" ht="11.25">
      <c r="A443" s="32" t="s">
        <v>43</v>
      </c>
      <c r="B443" s="31">
        <v>500</v>
      </c>
      <c r="C443" s="51">
        <v>861</v>
      </c>
      <c r="D443" s="51">
        <v>861</v>
      </c>
      <c r="E443" s="49">
        <v>0</v>
      </c>
    </row>
    <row r="444" spans="1:5" s="29" customFormat="1" ht="11.25">
      <c r="A444" s="32" t="s">
        <v>7</v>
      </c>
      <c r="B444" s="31">
        <v>1000</v>
      </c>
      <c r="C444" s="49">
        <f>SUM(C445:C446)</f>
        <v>1574</v>
      </c>
      <c r="D444" s="49">
        <f>SUM(D445:D446)</f>
        <v>1574</v>
      </c>
      <c r="E444" s="49">
        <f>SUM(E445:E446)</f>
        <v>0</v>
      </c>
    </row>
    <row r="445" spans="1:5" s="34" customFormat="1" ht="11.25">
      <c r="A445" s="38" t="s">
        <v>84</v>
      </c>
      <c r="B445" s="37">
        <v>1013</v>
      </c>
      <c r="C445" s="54">
        <v>1000</v>
      </c>
      <c r="D445" s="54">
        <v>1000</v>
      </c>
      <c r="E445" s="53">
        <v>0</v>
      </c>
    </row>
    <row r="446" spans="1:5" s="34" customFormat="1" ht="11.25">
      <c r="A446" s="38" t="s">
        <v>24</v>
      </c>
      <c r="B446" s="37">
        <v>1091</v>
      </c>
      <c r="C446" s="54">
        <v>574</v>
      </c>
      <c r="D446" s="54">
        <v>574</v>
      </c>
      <c r="E446" s="53">
        <v>0</v>
      </c>
    </row>
    <row r="447" spans="1:5" s="10" customFormat="1" ht="11.25">
      <c r="A447" s="40" t="s">
        <v>5</v>
      </c>
      <c r="B447" s="19">
        <v>9999</v>
      </c>
      <c r="C447" s="39">
        <f>SUM(C440,C442:C444)</f>
        <v>26877</v>
      </c>
      <c r="D447" s="39">
        <f>SUM(D440,D442:D444)</f>
        <v>26877</v>
      </c>
      <c r="E447" s="39">
        <f>SUM(E440,E442:E444)</f>
        <v>0</v>
      </c>
    </row>
    <row r="448" spans="1:5" ht="11.25">
      <c r="A448" s="47"/>
      <c r="B448" s="46"/>
      <c r="C448" s="18"/>
      <c r="D448" s="45"/>
      <c r="E448" s="45"/>
    </row>
    <row r="449" spans="1:5" s="10" customFormat="1" ht="11.25">
      <c r="A449" s="40" t="s">
        <v>98</v>
      </c>
      <c r="B449" s="19"/>
      <c r="C449" s="39">
        <f>SUM(C447)</f>
        <v>26877</v>
      </c>
      <c r="D449" s="39">
        <f>SUM(D447)</f>
        <v>26877</v>
      </c>
      <c r="E449" s="39">
        <f>SUM(E447)</f>
        <v>0</v>
      </c>
    </row>
    <row r="450" spans="1:5" ht="11.25">
      <c r="A450" s="47"/>
      <c r="B450" s="46"/>
      <c r="C450" s="18"/>
      <c r="D450" s="45"/>
      <c r="E450" s="45"/>
    </row>
    <row r="451" spans="1:5" ht="11.25">
      <c r="A451" s="40" t="s">
        <v>97</v>
      </c>
      <c r="B451" s="19"/>
      <c r="C451" s="18"/>
      <c r="D451" s="45"/>
      <c r="E451" s="45"/>
    </row>
    <row r="452" spans="1:5" ht="11.25">
      <c r="A452" s="40" t="s">
        <v>96</v>
      </c>
      <c r="B452" s="19" t="s">
        <v>95</v>
      </c>
      <c r="C452" s="18"/>
      <c r="D452" s="45"/>
      <c r="E452" s="45"/>
    </row>
    <row r="453" spans="1:5" s="29" customFormat="1" ht="11.25">
      <c r="A453" s="32" t="s">
        <v>7</v>
      </c>
      <c r="B453" s="31">
        <v>1000</v>
      </c>
      <c r="C453" s="49">
        <f>SUM(C454)</f>
        <v>30000</v>
      </c>
      <c r="D453" s="49">
        <f>SUM(D454)</f>
        <v>30000</v>
      </c>
      <c r="E453" s="49">
        <f>SUM(E454)</f>
        <v>6000</v>
      </c>
    </row>
    <row r="454" spans="1:5" s="34" customFormat="1" ht="11.25">
      <c r="A454" s="38" t="s">
        <v>26</v>
      </c>
      <c r="B454" s="37">
        <v>1020</v>
      </c>
      <c r="C454" s="54">
        <v>30000</v>
      </c>
      <c r="D454" s="54">
        <v>30000</v>
      </c>
      <c r="E454" s="53">
        <v>6000</v>
      </c>
    </row>
    <row r="455" spans="1:5" ht="11.25">
      <c r="A455" s="40" t="s">
        <v>5</v>
      </c>
      <c r="B455" s="19">
        <v>9999</v>
      </c>
      <c r="C455" s="39">
        <f>SUM(C453)</f>
        <v>30000</v>
      </c>
      <c r="D455" s="39">
        <f>SUM(D453)</f>
        <v>30000</v>
      </c>
      <c r="E455" s="39">
        <f>SUM(E453)</f>
        <v>6000</v>
      </c>
    </row>
    <row r="456" spans="1:5" ht="11.25">
      <c r="A456" s="47"/>
      <c r="B456" s="46"/>
      <c r="C456" s="18"/>
      <c r="D456" s="45"/>
      <c r="E456" s="45"/>
    </row>
    <row r="457" spans="1:5" ht="11.25">
      <c r="A457" s="40" t="s">
        <v>94</v>
      </c>
      <c r="B457" s="19" t="s">
        <v>93</v>
      </c>
      <c r="C457" s="18"/>
      <c r="D457" s="45"/>
      <c r="E457" s="45"/>
    </row>
    <row r="458" spans="1:5" s="29" customFormat="1" ht="11.25">
      <c r="A458" s="32" t="s">
        <v>31</v>
      </c>
      <c r="B458" s="31">
        <v>200</v>
      </c>
      <c r="C458" s="49">
        <f>SUM(C459:C459)</f>
        <v>900</v>
      </c>
      <c r="D458" s="49">
        <f>SUM(D459:D459)</f>
        <v>900</v>
      </c>
      <c r="E458" s="49">
        <f>SUM(E459:E459)</f>
        <v>0</v>
      </c>
    </row>
    <row r="459" spans="1:5" s="34" customFormat="1" ht="11.25">
      <c r="A459" s="38" t="s">
        <v>64</v>
      </c>
      <c r="B459" s="37">
        <v>202</v>
      </c>
      <c r="C459" s="54">
        <v>900</v>
      </c>
      <c r="D459" s="54">
        <v>900</v>
      </c>
      <c r="E459" s="53">
        <v>0</v>
      </c>
    </row>
    <row r="460" spans="1:5" s="29" customFormat="1" ht="11.25">
      <c r="A460" s="32" t="s">
        <v>7</v>
      </c>
      <c r="B460" s="31">
        <v>1000</v>
      </c>
      <c r="C460" s="49">
        <f>SUM(C461:C463)</f>
        <v>434300</v>
      </c>
      <c r="D460" s="49">
        <f>SUM(D461:D463)</f>
        <v>477200</v>
      </c>
      <c r="E460" s="49">
        <f>SUM(E461:E463)</f>
        <v>68022</v>
      </c>
    </row>
    <row r="461" spans="1:5" s="34" customFormat="1" ht="11.25">
      <c r="A461" s="38" t="s">
        <v>27</v>
      </c>
      <c r="B461" s="37">
        <v>1015</v>
      </c>
      <c r="C461" s="54">
        <v>11600</v>
      </c>
      <c r="D461" s="54">
        <v>13123</v>
      </c>
      <c r="E461" s="53">
        <v>2721</v>
      </c>
    </row>
    <row r="462" spans="1:5" s="34" customFormat="1" ht="11.25">
      <c r="A462" s="38" t="s">
        <v>26</v>
      </c>
      <c r="B462" s="37">
        <v>1020</v>
      </c>
      <c r="C462" s="54">
        <v>422700</v>
      </c>
      <c r="D462" s="54">
        <v>421177</v>
      </c>
      <c r="E462" s="53">
        <v>33410</v>
      </c>
    </row>
    <row r="463" spans="1:5" s="34" customFormat="1" ht="11.25">
      <c r="A463" s="38" t="s">
        <v>82</v>
      </c>
      <c r="B463" s="37">
        <v>1030</v>
      </c>
      <c r="C463" s="54"/>
      <c r="D463" s="54">
        <v>42900</v>
      </c>
      <c r="E463" s="53">
        <v>31891</v>
      </c>
    </row>
    <row r="464" spans="1:5" s="10" customFormat="1" ht="11.25">
      <c r="A464" s="40" t="s">
        <v>5</v>
      </c>
      <c r="B464" s="19">
        <v>9999</v>
      </c>
      <c r="C464" s="39">
        <f>SUM(C458,C460)</f>
        <v>435200</v>
      </c>
      <c r="D464" s="39">
        <f>SUM(D458,D460)</f>
        <v>478100</v>
      </c>
      <c r="E464" s="39">
        <f>SUM(E458,E460)</f>
        <v>68022</v>
      </c>
    </row>
    <row r="465" spans="1:5" ht="11.25">
      <c r="A465" s="40" t="s">
        <v>92</v>
      </c>
      <c r="B465" s="19" t="s">
        <v>91</v>
      </c>
      <c r="C465" s="18"/>
      <c r="D465" s="45"/>
      <c r="E465" s="45"/>
    </row>
    <row r="466" spans="1:5" s="29" customFormat="1" ht="11.25">
      <c r="A466" s="32" t="s">
        <v>7</v>
      </c>
      <c r="B466" s="31">
        <v>1000</v>
      </c>
      <c r="C466" s="49">
        <f>SUM(C467:C468)</f>
        <v>1200</v>
      </c>
      <c r="D466" s="49">
        <f>SUM(D467:D468)</f>
        <v>1200</v>
      </c>
      <c r="E466" s="49">
        <f>SUM(E467:E468)</f>
        <v>203</v>
      </c>
    </row>
    <row r="467" spans="1:5" ht="11.25">
      <c r="A467" s="47" t="s">
        <v>27</v>
      </c>
      <c r="B467" s="46">
        <v>1015</v>
      </c>
      <c r="C467" s="54">
        <v>200</v>
      </c>
      <c r="D467" s="54">
        <v>200</v>
      </c>
      <c r="E467" s="45">
        <v>0</v>
      </c>
    </row>
    <row r="468" spans="1:5" ht="11.25">
      <c r="A468" s="47" t="s">
        <v>26</v>
      </c>
      <c r="B468" s="46">
        <v>1020</v>
      </c>
      <c r="C468" s="54">
        <v>1000</v>
      </c>
      <c r="D468" s="54">
        <v>1000</v>
      </c>
      <c r="E468" s="45">
        <v>203</v>
      </c>
    </row>
    <row r="469" spans="1:5" s="10" customFormat="1" ht="11.25">
      <c r="A469" s="40" t="s">
        <v>5</v>
      </c>
      <c r="B469" s="19">
        <v>9999</v>
      </c>
      <c r="C469" s="39">
        <f>SUM(C466)</f>
        <v>1200</v>
      </c>
      <c r="D469" s="39">
        <f>SUM(D466)</f>
        <v>1200</v>
      </c>
      <c r="E469" s="39">
        <f>SUM(E466)</f>
        <v>203</v>
      </c>
    </row>
    <row r="470" spans="1:5" s="10" customFormat="1" ht="11.25">
      <c r="A470" s="40" t="s">
        <v>90</v>
      </c>
      <c r="B470" s="19"/>
      <c r="C470" s="39">
        <f>SUM(C455,C464,C469)</f>
        <v>466400</v>
      </c>
      <c r="D470" s="39">
        <f>SUM(D455,D464,D469)</f>
        <v>509300</v>
      </c>
      <c r="E470" s="39">
        <f>SUM(E455,E464,E469)</f>
        <v>74225</v>
      </c>
    </row>
    <row r="471" spans="1:5" s="10" customFormat="1" ht="11.25">
      <c r="A471" s="40"/>
      <c r="B471" s="19"/>
      <c r="C471" s="18"/>
      <c r="D471" s="39"/>
      <c r="E471" s="39"/>
    </row>
    <row r="472" spans="1:5" ht="11.25">
      <c r="A472" s="40" t="s">
        <v>10</v>
      </c>
      <c r="B472" s="19"/>
      <c r="C472" s="18"/>
      <c r="D472" s="45"/>
      <c r="E472" s="45"/>
    </row>
    <row r="473" spans="1:5" ht="11.25">
      <c r="A473" s="40" t="s">
        <v>89</v>
      </c>
      <c r="B473" s="19" t="s">
        <v>88</v>
      </c>
      <c r="C473" s="18"/>
      <c r="D473" s="45"/>
      <c r="E473" s="45"/>
    </row>
    <row r="474" spans="1:5" s="29" customFormat="1" ht="11.25">
      <c r="A474" s="32" t="s">
        <v>47</v>
      </c>
      <c r="B474" s="31">
        <v>100</v>
      </c>
      <c r="C474" s="49">
        <f>SUM(C475)</f>
        <v>44673</v>
      </c>
      <c r="D474" s="49">
        <f>SUM(D475)</f>
        <v>44673</v>
      </c>
      <c r="E474" s="49">
        <f>SUM(E475)</f>
        <v>8228</v>
      </c>
    </row>
    <row r="475" spans="1:5" s="34" customFormat="1" ht="11.25">
      <c r="A475" s="38" t="s">
        <v>46</v>
      </c>
      <c r="B475" s="37">
        <v>101</v>
      </c>
      <c r="C475" s="54">
        <v>44673</v>
      </c>
      <c r="D475" s="54">
        <v>44673</v>
      </c>
      <c r="E475" s="53">
        <v>8228</v>
      </c>
    </row>
    <row r="476" spans="1:5" s="29" customFormat="1" ht="11.25">
      <c r="A476" s="32" t="s">
        <v>31</v>
      </c>
      <c r="B476" s="31">
        <v>200</v>
      </c>
      <c r="C476" s="49">
        <f>SUM(C477:C479)</f>
        <v>4600</v>
      </c>
      <c r="D476" s="49">
        <f>SUM(D477:D479)</f>
        <v>4831</v>
      </c>
      <c r="E476" s="49">
        <f>SUM(E477:E479)</f>
        <v>4831</v>
      </c>
    </row>
    <row r="477" spans="1:5" s="34" customFormat="1" ht="11.25">
      <c r="A477" s="38" t="s">
        <v>64</v>
      </c>
      <c r="B477" s="37">
        <v>202</v>
      </c>
      <c r="C477" s="54">
        <v>4600</v>
      </c>
      <c r="D477" s="54">
        <v>178</v>
      </c>
      <c r="E477" s="53">
        <v>178</v>
      </c>
    </row>
    <row r="478" spans="1:5" s="34" customFormat="1" ht="11.25">
      <c r="A478" s="38" t="s">
        <v>63</v>
      </c>
      <c r="B478" s="37">
        <v>208</v>
      </c>
      <c r="C478" s="54"/>
      <c r="D478" s="54">
        <v>4576</v>
      </c>
      <c r="E478" s="53">
        <v>4576</v>
      </c>
    </row>
    <row r="479" spans="1:5" s="34" customFormat="1" ht="11.25">
      <c r="A479" s="38" t="s">
        <v>85</v>
      </c>
      <c r="B479" s="37">
        <v>209</v>
      </c>
      <c r="C479" s="54"/>
      <c r="D479" s="54">
        <v>77</v>
      </c>
      <c r="E479" s="53">
        <v>77</v>
      </c>
    </row>
    <row r="480" spans="1:5" s="29" customFormat="1" ht="11.25">
      <c r="A480" s="32" t="s">
        <v>45</v>
      </c>
      <c r="B480" s="31">
        <v>300</v>
      </c>
      <c r="C480" s="51">
        <v>12374</v>
      </c>
      <c r="D480" s="51">
        <v>11764</v>
      </c>
      <c r="E480" s="49">
        <v>2216</v>
      </c>
    </row>
    <row r="481" spans="1:5" s="29" customFormat="1" ht="11.25">
      <c r="A481" s="32" t="s">
        <v>43</v>
      </c>
      <c r="B481" s="31">
        <v>500</v>
      </c>
      <c r="C481" s="51">
        <v>2218</v>
      </c>
      <c r="D481" s="51">
        <v>2218</v>
      </c>
      <c r="E481" s="49">
        <v>378</v>
      </c>
    </row>
    <row r="482" spans="1:5" s="29" customFormat="1" ht="11.25">
      <c r="A482" s="32" t="s">
        <v>42</v>
      </c>
      <c r="B482" s="31">
        <v>700</v>
      </c>
      <c r="C482" s="51"/>
      <c r="D482" s="51">
        <v>610</v>
      </c>
      <c r="E482" s="49">
        <v>94</v>
      </c>
    </row>
    <row r="483" spans="1:5" s="29" customFormat="1" ht="11.25">
      <c r="A483" s="32" t="s">
        <v>7</v>
      </c>
      <c r="B483" s="31">
        <v>1000</v>
      </c>
      <c r="C483" s="49">
        <f>SUM(C484:C490)</f>
        <v>20000</v>
      </c>
      <c r="D483" s="49">
        <f>SUM(D484:D490)</f>
        <v>19769</v>
      </c>
      <c r="E483" s="49">
        <f>SUM(E484:E490)</f>
        <v>13504</v>
      </c>
    </row>
    <row r="484" spans="1:5" s="34" customFormat="1" ht="11.25">
      <c r="A484" s="38" t="s">
        <v>84</v>
      </c>
      <c r="B484" s="37">
        <v>1013</v>
      </c>
      <c r="C484" s="54">
        <v>1200</v>
      </c>
      <c r="D484" s="54">
        <v>1200</v>
      </c>
      <c r="E484" s="53">
        <v>0</v>
      </c>
    </row>
    <row r="485" spans="1:5" s="34" customFormat="1" ht="11.25">
      <c r="A485" s="38" t="s">
        <v>27</v>
      </c>
      <c r="B485" s="37">
        <v>1015</v>
      </c>
      <c r="C485" s="54">
        <v>2300</v>
      </c>
      <c r="D485" s="54">
        <v>1300</v>
      </c>
      <c r="E485" s="53">
        <v>753</v>
      </c>
    </row>
    <row r="486" spans="1:5" s="34" customFormat="1" ht="11.25">
      <c r="A486" s="38" t="s">
        <v>83</v>
      </c>
      <c r="B486" s="37">
        <v>1016</v>
      </c>
      <c r="C486" s="54">
        <v>5000</v>
      </c>
      <c r="D486" s="54">
        <v>2629</v>
      </c>
      <c r="E486" s="53">
        <v>254</v>
      </c>
    </row>
    <row r="487" spans="1:5" s="34" customFormat="1" ht="11.25">
      <c r="A487" s="38" t="s">
        <v>26</v>
      </c>
      <c r="B487" s="37">
        <v>1020</v>
      </c>
      <c r="C487" s="54">
        <v>8300</v>
      </c>
      <c r="D487" s="54">
        <v>11671</v>
      </c>
      <c r="E487" s="53">
        <v>11671</v>
      </c>
    </row>
    <row r="488" spans="1:5" s="34" customFormat="1" ht="11.25">
      <c r="A488" s="38" t="s">
        <v>87</v>
      </c>
      <c r="B488" s="37">
        <v>1040</v>
      </c>
      <c r="C488" s="54">
        <v>500</v>
      </c>
      <c r="D488" s="54">
        <v>500</v>
      </c>
      <c r="E488" s="53">
        <v>209</v>
      </c>
    </row>
    <row r="489" spans="1:5" s="34" customFormat="1" ht="11.25">
      <c r="A489" s="38" t="s">
        <v>24</v>
      </c>
      <c r="B489" s="37">
        <v>1091</v>
      </c>
      <c r="C489" s="54">
        <v>1340</v>
      </c>
      <c r="D489" s="54">
        <v>1340</v>
      </c>
      <c r="E489" s="53">
        <v>192</v>
      </c>
    </row>
    <row r="490" spans="1:5" s="34" customFormat="1" ht="11.25">
      <c r="A490" s="38" t="s">
        <v>6</v>
      </c>
      <c r="B490" s="37">
        <v>1098</v>
      </c>
      <c r="C490" s="54">
        <v>1360</v>
      </c>
      <c r="D490" s="54">
        <v>1129</v>
      </c>
      <c r="E490" s="53">
        <v>425</v>
      </c>
    </row>
    <row r="491" spans="1:5" s="10" customFormat="1" ht="11.25">
      <c r="A491" s="40" t="s">
        <v>5</v>
      </c>
      <c r="B491" s="19">
        <v>9999</v>
      </c>
      <c r="C491" s="39">
        <f>SUM(C474,C476,C480:C483)</f>
        <v>83865</v>
      </c>
      <c r="D491" s="39">
        <f>SUM(D474,D476,D480:D483)</f>
        <v>83865</v>
      </c>
      <c r="E491" s="39">
        <f>SUM(E474,E476,E480:E483)</f>
        <v>29251</v>
      </c>
    </row>
    <row r="492" spans="1:5" s="10" customFormat="1" ht="11.25">
      <c r="A492" s="40"/>
      <c r="B492" s="19"/>
      <c r="C492" s="18"/>
      <c r="D492" s="39"/>
      <c r="E492" s="39"/>
    </row>
    <row r="493" spans="1:5" ht="11.25">
      <c r="A493" s="40" t="s">
        <v>86</v>
      </c>
      <c r="B493" s="19" t="s">
        <v>8</v>
      </c>
      <c r="C493" s="18"/>
      <c r="D493" s="45"/>
      <c r="E493" s="45"/>
    </row>
    <row r="494" spans="1:5" s="29" customFormat="1" ht="11.25">
      <c r="A494" s="32" t="s">
        <v>47</v>
      </c>
      <c r="B494" s="31">
        <v>100</v>
      </c>
      <c r="C494" s="49">
        <f>SUM(C495)</f>
        <v>110470</v>
      </c>
      <c r="D494" s="49">
        <f>SUM(D495)</f>
        <v>110260</v>
      </c>
      <c r="E494" s="49">
        <f>SUM(E495)</f>
        <v>23728</v>
      </c>
    </row>
    <row r="495" spans="1:5" s="34" customFormat="1" ht="11.25">
      <c r="A495" s="38" t="s">
        <v>46</v>
      </c>
      <c r="B495" s="37">
        <v>101</v>
      </c>
      <c r="C495" s="54">
        <v>110470</v>
      </c>
      <c r="D495" s="54">
        <v>110260</v>
      </c>
      <c r="E495" s="53">
        <v>23728</v>
      </c>
    </row>
    <row r="496" spans="1:5" s="29" customFormat="1" ht="11.25">
      <c r="A496" s="32" t="s">
        <v>31</v>
      </c>
      <c r="B496" s="31">
        <v>200</v>
      </c>
      <c r="C496" s="49">
        <f>SUM(C497:C499)</f>
        <v>16537</v>
      </c>
      <c r="D496" s="49">
        <f>SUM(D497:D499)</f>
        <v>16747</v>
      </c>
      <c r="E496" s="49">
        <f>SUM(E497:E499)</f>
        <v>4569</v>
      </c>
    </row>
    <row r="497" spans="1:5" s="34" customFormat="1" ht="11.25">
      <c r="A497" s="38" t="s">
        <v>30</v>
      </c>
      <c r="B497" s="37">
        <v>201</v>
      </c>
      <c r="C497" s="54">
        <v>9737</v>
      </c>
      <c r="D497" s="54">
        <v>9977</v>
      </c>
      <c r="E497" s="53">
        <v>2440</v>
      </c>
    </row>
    <row r="498" spans="1:5" s="34" customFormat="1" ht="11.25">
      <c r="A498" s="38" t="s">
        <v>64</v>
      </c>
      <c r="B498" s="37">
        <v>202</v>
      </c>
      <c r="C498" s="54">
        <v>6800</v>
      </c>
      <c r="D498" s="54">
        <v>6541</v>
      </c>
      <c r="E498" s="53">
        <v>1900</v>
      </c>
    </row>
    <row r="499" spans="1:5" s="34" customFormat="1" ht="11.25">
      <c r="A499" s="38" t="s">
        <v>85</v>
      </c>
      <c r="B499" s="37">
        <v>209</v>
      </c>
      <c r="C499" s="54"/>
      <c r="D499" s="54">
        <v>229</v>
      </c>
      <c r="E499" s="53">
        <v>229</v>
      </c>
    </row>
    <row r="500" spans="1:5" s="29" customFormat="1" ht="11.25">
      <c r="A500" s="32" t="s">
        <v>45</v>
      </c>
      <c r="B500" s="31">
        <v>300</v>
      </c>
      <c r="C500" s="51">
        <v>33097</v>
      </c>
      <c r="D500" s="51">
        <v>32891</v>
      </c>
      <c r="E500" s="49">
        <v>7387</v>
      </c>
    </row>
    <row r="501" spans="1:5" s="29" customFormat="1" ht="11.25">
      <c r="A501" s="32" t="s">
        <v>43</v>
      </c>
      <c r="B501" s="31">
        <v>500</v>
      </c>
      <c r="C501" s="51">
        <v>5716</v>
      </c>
      <c r="D501" s="51">
        <v>5716</v>
      </c>
      <c r="E501" s="49">
        <v>1344</v>
      </c>
    </row>
    <row r="502" spans="1:5" s="29" customFormat="1" ht="11.25">
      <c r="A502" s="32" t="s">
        <v>42</v>
      </c>
      <c r="B502" s="31">
        <v>700</v>
      </c>
      <c r="C502" s="51">
        <v>200</v>
      </c>
      <c r="D502" s="51">
        <v>406</v>
      </c>
      <c r="E502" s="49">
        <v>270</v>
      </c>
    </row>
    <row r="503" spans="1:5" s="29" customFormat="1" ht="11.25">
      <c r="A503" s="32" t="s">
        <v>7</v>
      </c>
      <c r="B503" s="31">
        <v>1000</v>
      </c>
      <c r="C503" s="49">
        <f>SUM(C504:C512)</f>
        <v>143565</v>
      </c>
      <c r="D503" s="49">
        <f>SUM(D504:D512)</f>
        <v>143565</v>
      </c>
      <c r="E503" s="49">
        <f>SUM(E504:E512)</f>
        <v>43953</v>
      </c>
    </row>
    <row r="504" spans="1:5" s="34" customFormat="1" ht="11.25">
      <c r="A504" s="38" t="s">
        <v>84</v>
      </c>
      <c r="B504" s="37">
        <v>1013</v>
      </c>
      <c r="C504" s="54">
        <v>4250</v>
      </c>
      <c r="D504" s="54">
        <v>4250</v>
      </c>
      <c r="E504" s="53">
        <v>0</v>
      </c>
    </row>
    <row r="505" spans="1:5" s="34" customFormat="1" ht="11.25">
      <c r="A505" s="38" t="s">
        <v>27</v>
      </c>
      <c r="B505" s="37">
        <v>1015</v>
      </c>
      <c r="C505" s="54">
        <v>10700</v>
      </c>
      <c r="D505" s="54">
        <v>10700</v>
      </c>
      <c r="E505" s="53">
        <v>4732</v>
      </c>
    </row>
    <row r="506" spans="1:5" s="34" customFormat="1" ht="11.25">
      <c r="A506" s="38" t="s">
        <v>83</v>
      </c>
      <c r="B506" s="37">
        <v>1016</v>
      </c>
      <c r="C506" s="54">
        <v>6208</v>
      </c>
      <c r="D506" s="54">
        <v>6208</v>
      </c>
      <c r="E506" s="53">
        <v>2739</v>
      </c>
    </row>
    <row r="507" spans="1:5" s="34" customFormat="1" ht="11.25">
      <c r="A507" s="38" t="s">
        <v>26</v>
      </c>
      <c r="B507" s="37">
        <v>1020</v>
      </c>
      <c r="C507" s="54">
        <v>5600</v>
      </c>
      <c r="D507" s="54">
        <v>5206</v>
      </c>
      <c r="E507" s="53">
        <v>1248</v>
      </c>
    </row>
    <row r="508" spans="1:5" s="34" customFormat="1" ht="11.25">
      <c r="A508" s="38" t="s">
        <v>82</v>
      </c>
      <c r="B508" s="37">
        <v>1030</v>
      </c>
      <c r="C508" s="54"/>
      <c r="D508" s="54">
        <v>394</v>
      </c>
      <c r="E508" s="53">
        <v>394</v>
      </c>
    </row>
    <row r="509" spans="1:5" s="34" customFormat="1" ht="11.25">
      <c r="A509" s="38" t="s">
        <v>25</v>
      </c>
      <c r="B509" s="37">
        <v>1051</v>
      </c>
      <c r="C509" s="54">
        <v>3600</v>
      </c>
      <c r="D509" s="54">
        <v>3600</v>
      </c>
      <c r="E509" s="53">
        <v>378</v>
      </c>
    </row>
    <row r="510" spans="1:5" s="34" customFormat="1" ht="11.25">
      <c r="A510" s="38" t="s">
        <v>81</v>
      </c>
      <c r="B510" s="37">
        <v>1062</v>
      </c>
      <c r="C510" s="54">
        <v>100</v>
      </c>
      <c r="D510" s="54">
        <v>100</v>
      </c>
      <c r="E510" s="53">
        <v>0</v>
      </c>
    </row>
    <row r="511" spans="1:5" s="34" customFormat="1" ht="11.25">
      <c r="A511" s="38" t="s">
        <v>24</v>
      </c>
      <c r="B511" s="37">
        <v>1091</v>
      </c>
      <c r="C511" s="54">
        <v>3607</v>
      </c>
      <c r="D511" s="54">
        <v>3607</v>
      </c>
      <c r="E511" s="53">
        <v>1372</v>
      </c>
    </row>
    <row r="512" spans="1:5" s="34" customFormat="1" ht="11.25">
      <c r="A512" s="38" t="s">
        <v>6</v>
      </c>
      <c r="B512" s="37">
        <v>1098</v>
      </c>
      <c r="C512" s="54">
        <v>109500</v>
      </c>
      <c r="D512" s="54">
        <v>109500</v>
      </c>
      <c r="E512" s="53">
        <v>33090</v>
      </c>
    </row>
    <row r="513" spans="1:5" s="29" customFormat="1" ht="11.25">
      <c r="A513" s="32" t="s">
        <v>80</v>
      </c>
      <c r="B513" s="31">
        <v>4600</v>
      </c>
      <c r="C513" s="51">
        <v>10200</v>
      </c>
      <c r="D513" s="51">
        <v>10200</v>
      </c>
      <c r="E513" s="49">
        <v>2776</v>
      </c>
    </row>
    <row r="514" spans="1:5" s="10" customFormat="1" ht="11.25">
      <c r="A514" s="40" t="s">
        <v>5</v>
      </c>
      <c r="B514" s="19">
        <v>9999</v>
      </c>
      <c r="C514" s="39">
        <f>SUM(C494,C496,C500:C503,C513)</f>
        <v>319785</v>
      </c>
      <c r="D514" s="39">
        <f>SUM(D494,D496,D500:D503,D513)</f>
        <v>319785</v>
      </c>
      <c r="E514" s="39">
        <f>SUM(E494,E496,E500:E503,E513)</f>
        <v>84027</v>
      </c>
    </row>
    <row r="515" spans="1:5" s="10" customFormat="1" ht="11.25">
      <c r="A515" s="40"/>
      <c r="B515" s="19"/>
      <c r="C515" s="18"/>
      <c r="D515" s="39"/>
      <c r="E515" s="39"/>
    </row>
    <row r="516" spans="1:5" s="10" customFormat="1" ht="11.25">
      <c r="A516" s="40" t="s">
        <v>79</v>
      </c>
      <c r="B516" s="19"/>
      <c r="C516" s="39">
        <f>SUM(C491,C514)</f>
        <v>403650</v>
      </c>
      <c r="D516" s="39">
        <f>SUM(D491,D514)</f>
        <v>403650</v>
      </c>
      <c r="E516" s="39">
        <f>SUM(E491,E514)</f>
        <v>113278</v>
      </c>
    </row>
    <row r="517" spans="1:5" s="10" customFormat="1" ht="11.25">
      <c r="A517" s="40"/>
      <c r="B517" s="19"/>
      <c r="C517" s="18"/>
      <c r="D517" s="39"/>
      <c r="E517" s="39"/>
    </row>
    <row r="518" spans="1:5" s="10" customFormat="1" ht="11.25">
      <c r="A518" s="40" t="s">
        <v>3</v>
      </c>
      <c r="B518" s="19"/>
      <c r="C518" s="39">
        <f>SUM(C449,C470,C516)</f>
        <v>896927</v>
      </c>
      <c r="D518" s="39">
        <f>SUM(D449,D470,D516)</f>
        <v>939827</v>
      </c>
      <c r="E518" s="39">
        <f>SUM(E449,E470,E516)</f>
        <v>187503</v>
      </c>
    </row>
    <row r="519" spans="1:5" ht="11.25">
      <c r="A519" s="40"/>
      <c r="B519" s="46"/>
      <c r="C519" s="18"/>
      <c r="D519" s="45"/>
      <c r="E519" s="45"/>
    </row>
    <row r="520" spans="1:5" ht="11.25">
      <c r="A520" s="40" t="s">
        <v>78</v>
      </c>
      <c r="B520" s="46"/>
      <c r="C520" s="18"/>
      <c r="D520" s="45"/>
      <c r="E520" s="45"/>
    </row>
    <row r="521" spans="1:5" ht="11.25">
      <c r="A521" s="40" t="s">
        <v>77</v>
      </c>
      <c r="B521" s="46"/>
      <c r="C521" s="18"/>
      <c r="D521" s="45"/>
      <c r="E521" s="45"/>
    </row>
    <row r="522" spans="1:5" ht="11.25">
      <c r="A522" s="40"/>
      <c r="B522" s="46"/>
      <c r="C522" s="18"/>
      <c r="D522" s="45"/>
      <c r="E522" s="45"/>
    </row>
    <row r="523" spans="1:5" ht="11.25">
      <c r="A523" s="40" t="s">
        <v>76</v>
      </c>
      <c r="B523" s="77" t="s">
        <v>75</v>
      </c>
      <c r="C523" s="76"/>
      <c r="D523" s="45"/>
      <c r="E523" s="45"/>
    </row>
    <row r="524" spans="1:5" s="29" customFormat="1" ht="11.25">
      <c r="A524" s="32" t="s">
        <v>7</v>
      </c>
      <c r="B524" s="31">
        <v>1000</v>
      </c>
      <c r="C524" s="75">
        <f>SUM(C525)</f>
        <v>0</v>
      </c>
      <c r="D524" s="75">
        <f>SUM(D525)</f>
        <v>257</v>
      </c>
      <c r="E524" s="75">
        <f>SUM(E525)</f>
        <v>257</v>
      </c>
    </row>
    <row r="525" spans="1:5" s="34" customFormat="1" ht="11.25">
      <c r="A525" s="38" t="s">
        <v>6</v>
      </c>
      <c r="B525" s="37">
        <v>1098</v>
      </c>
      <c r="C525" s="74"/>
      <c r="D525" s="53">
        <v>257</v>
      </c>
      <c r="E525" s="53">
        <v>257</v>
      </c>
    </row>
    <row r="526" spans="1:5" s="29" customFormat="1" ht="11.25">
      <c r="A526" s="32" t="s">
        <v>74</v>
      </c>
      <c r="B526" s="31">
        <v>2200</v>
      </c>
      <c r="C526" s="49">
        <f>SUM(C527)</f>
        <v>166500</v>
      </c>
      <c r="D526" s="49">
        <f>SUM(D527)</f>
        <v>166243</v>
      </c>
      <c r="E526" s="49">
        <f>SUM(E527)</f>
        <v>20760</v>
      </c>
    </row>
    <row r="527" spans="1:5" s="34" customFormat="1" ht="11.25">
      <c r="A527" s="38" t="s">
        <v>73</v>
      </c>
      <c r="B527" s="37">
        <v>2221</v>
      </c>
      <c r="C527" s="54">
        <v>166500</v>
      </c>
      <c r="D527" s="54">
        <v>166243</v>
      </c>
      <c r="E527" s="53">
        <v>20760</v>
      </c>
    </row>
    <row r="528" spans="1:5" s="10" customFormat="1" ht="11.25">
      <c r="A528" s="40" t="s">
        <v>14</v>
      </c>
      <c r="B528" s="19">
        <v>9999</v>
      </c>
      <c r="C528" s="18">
        <f>SUM(C524,C526)</f>
        <v>166500</v>
      </c>
      <c r="D528" s="18">
        <f>SUM(D524,D526)</f>
        <v>166500</v>
      </c>
      <c r="E528" s="18">
        <f>SUM(E524,E526)</f>
        <v>21017</v>
      </c>
    </row>
    <row r="529" spans="1:5" s="10" customFormat="1" ht="11.25">
      <c r="A529" s="40"/>
      <c r="B529" s="19"/>
      <c r="C529" s="18"/>
      <c r="D529" s="39"/>
      <c r="E529" s="39"/>
    </row>
    <row r="530" spans="1:5" s="10" customFormat="1" ht="11.25">
      <c r="A530" s="40" t="s">
        <v>72</v>
      </c>
      <c r="B530" s="19"/>
      <c r="C530" s="39">
        <f>SUM(C528)</f>
        <v>166500</v>
      </c>
      <c r="D530" s="39">
        <f>SUM(D528)</f>
        <v>166500</v>
      </c>
      <c r="E530" s="39">
        <f>SUM(E528)</f>
        <v>21017</v>
      </c>
    </row>
    <row r="531" spans="1:5" ht="12" customHeight="1" thickBot="1">
      <c r="A531" s="73"/>
      <c r="B531" s="72"/>
      <c r="C531" s="71"/>
      <c r="D531" s="70"/>
      <c r="E531" s="70"/>
    </row>
    <row r="532" spans="1:5" s="66" customFormat="1" ht="12.75" thickBot="1" thickTop="1">
      <c r="A532" s="69" t="s">
        <v>71</v>
      </c>
      <c r="B532" s="68"/>
      <c r="C532" s="67">
        <f>SUM(C127,C203,C227,C277,C346,C435,C518,C530)</f>
        <v>12134937</v>
      </c>
      <c r="D532" s="67">
        <f>SUM(D127,D203,D227,D277,D346,D435,D518,D530)</f>
        <v>12222247</v>
      </c>
      <c r="E532" s="67">
        <f>SUM(E127,E203,E227,E277,E346,E435,E518,E530)</f>
        <v>2497923</v>
      </c>
    </row>
    <row r="533" spans="1:5" s="10" customFormat="1" ht="12" customHeight="1" thickTop="1">
      <c r="A533" s="65"/>
      <c r="B533" s="64"/>
      <c r="C533" s="63"/>
      <c r="D533" s="63"/>
      <c r="E533" s="63"/>
    </row>
    <row r="534" spans="1:5" s="58" customFormat="1" ht="12.75">
      <c r="A534" s="62" t="s">
        <v>70</v>
      </c>
      <c r="B534" s="61"/>
      <c r="C534" s="59"/>
      <c r="D534" s="59"/>
      <c r="E534" s="59"/>
    </row>
    <row r="535" spans="1:5" s="58" customFormat="1" ht="12.75">
      <c r="A535" s="62" t="s">
        <v>69</v>
      </c>
      <c r="B535" s="61"/>
      <c r="C535" s="60"/>
      <c r="D535" s="59"/>
      <c r="E535" s="59"/>
    </row>
    <row r="536" spans="1:5" s="58" customFormat="1" ht="12.75">
      <c r="A536" s="62"/>
      <c r="B536" s="61"/>
      <c r="C536" s="60"/>
      <c r="D536" s="59"/>
      <c r="E536" s="59"/>
    </row>
    <row r="537" spans="1:5" s="5" customFormat="1" ht="10.5">
      <c r="A537" s="40" t="s">
        <v>68</v>
      </c>
      <c r="B537" s="19"/>
      <c r="C537" s="57"/>
      <c r="D537" s="56"/>
      <c r="E537" s="55"/>
    </row>
    <row r="538" spans="1:5" s="5" customFormat="1" ht="10.5">
      <c r="A538" s="40" t="s">
        <v>67</v>
      </c>
      <c r="B538" s="19"/>
      <c r="C538" s="57"/>
      <c r="D538" s="56"/>
      <c r="E538" s="55"/>
    </row>
    <row r="539" spans="1:5" s="5" customFormat="1" ht="10.5">
      <c r="A539" s="40"/>
      <c r="B539" s="19"/>
      <c r="C539" s="57"/>
      <c r="D539" s="56"/>
      <c r="E539" s="55"/>
    </row>
    <row r="540" spans="1:5" s="5" customFormat="1" ht="10.5">
      <c r="A540" s="40" t="s">
        <v>66</v>
      </c>
      <c r="B540" s="19" t="s">
        <v>65</v>
      </c>
      <c r="C540" s="57"/>
      <c r="D540" s="56"/>
      <c r="E540" s="55"/>
    </row>
    <row r="541" spans="1:5" s="50" customFormat="1" ht="11.25">
      <c r="A541" s="32" t="s">
        <v>47</v>
      </c>
      <c r="B541" s="31">
        <v>100</v>
      </c>
      <c r="C541" s="51">
        <f>SUM(C542:C542)</f>
        <v>273110</v>
      </c>
      <c r="D541" s="51">
        <f>SUM(D542:D542)</f>
        <v>272494</v>
      </c>
      <c r="E541" s="51">
        <f>SUM(E542:E542)</f>
        <v>23103</v>
      </c>
    </row>
    <row r="542" spans="1:5" s="52" customFormat="1" ht="11.25">
      <c r="A542" s="38" t="s">
        <v>46</v>
      </c>
      <c r="B542" s="37">
        <v>101</v>
      </c>
      <c r="C542" s="54">
        <v>273110</v>
      </c>
      <c r="D542" s="54">
        <v>272494</v>
      </c>
      <c r="E542" s="54">
        <v>23103</v>
      </c>
    </row>
    <row r="543" spans="1:5" s="50" customFormat="1" ht="11.25">
      <c r="A543" s="32" t="s">
        <v>31</v>
      </c>
      <c r="B543" s="31">
        <v>200</v>
      </c>
      <c r="C543" s="51">
        <f>SUM(C544:C545)</f>
        <v>0</v>
      </c>
      <c r="D543" s="51">
        <f>SUM(D544:D545)</f>
        <v>616</v>
      </c>
      <c r="E543" s="51">
        <f>SUM(E544:E545)</f>
        <v>616</v>
      </c>
    </row>
    <row r="544" spans="1:5" s="52" customFormat="1" ht="11.25">
      <c r="A544" s="38" t="s">
        <v>64</v>
      </c>
      <c r="B544" s="37">
        <v>202</v>
      </c>
      <c r="C544" s="54"/>
      <c r="D544" s="54">
        <v>236</v>
      </c>
      <c r="E544" s="54">
        <v>236</v>
      </c>
    </row>
    <row r="545" spans="1:5" s="52" customFormat="1" ht="11.25">
      <c r="A545" s="38" t="s">
        <v>63</v>
      </c>
      <c r="B545" s="37">
        <v>208</v>
      </c>
      <c r="C545" s="54"/>
      <c r="D545" s="54">
        <v>380</v>
      </c>
      <c r="E545" s="54">
        <v>380</v>
      </c>
    </row>
    <row r="546" spans="1:5" s="50" customFormat="1" ht="11.25">
      <c r="A546" s="32" t="s">
        <v>45</v>
      </c>
      <c r="B546" s="31">
        <v>300</v>
      </c>
      <c r="C546" s="51">
        <v>75652</v>
      </c>
      <c r="D546" s="51">
        <v>75350</v>
      </c>
      <c r="E546" s="51">
        <v>6082</v>
      </c>
    </row>
    <row r="547" spans="1:5" s="50" customFormat="1" ht="11.25">
      <c r="A547" s="32" t="s">
        <v>43</v>
      </c>
      <c r="B547" s="31">
        <v>500</v>
      </c>
      <c r="C547" s="51">
        <v>12289</v>
      </c>
      <c r="D547" s="51">
        <v>12289</v>
      </c>
      <c r="E547" s="51">
        <v>1107</v>
      </c>
    </row>
    <row r="548" spans="1:5" s="50" customFormat="1" ht="11.25">
      <c r="A548" s="32" t="s">
        <v>42</v>
      </c>
      <c r="B548" s="31">
        <v>700</v>
      </c>
      <c r="C548" s="51"/>
      <c r="D548" s="51">
        <v>302</v>
      </c>
      <c r="E548" s="51">
        <v>257</v>
      </c>
    </row>
    <row r="549" spans="1:5" s="44" customFormat="1" ht="11.25">
      <c r="A549" s="40" t="s">
        <v>23</v>
      </c>
      <c r="B549" s="19"/>
      <c r="C549" s="18">
        <f>SUM(C541,C543,C546:C548)</f>
        <v>361051</v>
      </c>
      <c r="D549" s="18">
        <f>SUM(D541,D543,D546:D548)</f>
        <v>361051</v>
      </c>
      <c r="E549" s="18">
        <f>SUM(E541,E543,E546:E548)</f>
        <v>31165</v>
      </c>
    </row>
    <row r="550" spans="1:5" s="5" customFormat="1" ht="11.25">
      <c r="A550" s="47"/>
      <c r="B550" s="46"/>
      <c r="C550" s="18"/>
      <c r="D550" s="48"/>
      <c r="E550" s="45"/>
    </row>
    <row r="551" spans="1:5" s="44" customFormat="1" ht="11.25">
      <c r="A551" s="40" t="s">
        <v>62</v>
      </c>
      <c r="B551" s="19"/>
      <c r="C551" s="18">
        <f>SUM(C549)</f>
        <v>361051</v>
      </c>
      <c r="D551" s="18">
        <f>SUM(D549)</f>
        <v>361051</v>
      </c>
      <c r="E551" s="39">
        <f>SUM(E549)</f>
        <v>31165</v>
      </c>
    </row>
    <row r="552" spans="1:5" s="5" customFormat="1" ht="11.25">
      <c r="A552" s="40"/>
      <c r="B552" s="19"/>
      <c r="C552" s="18"/>
      <c r="D552" s="48"/>
      <c r="E552" s="45"/>
    </row>
    <row r="553" spans="1:5" s="52" customFormat="1" ht="11.25">
      <c r="A553" s="32" t="s">
        <v>61</v>
      </c>
      <c r="B553" s="31"/>
      <c r="C553" s="51"/>
      <c r="D553" s="53"/>
      <c r="E553" s="53"/>
    </row>
    <row r="554" spans="1:5" s="52" customFormat="1" ht="11.25">
      <c r="A554" s="32" t="s">
        <v>60</v>
      </c>
      <c r="B554" s="31" t="s">
        <v>59</v>
      </c>
      <c r="C554" s="51"/>
      <c r="D554" s="53"/>
      <c r="E554" s="53"/>
    </row>
    <row r="555" spans="1:5" s="52" customFormat="1" ht="11.25">
      <c r="A555" s="38"/>
      <c r="B555" s="37"/>
      <c r="C555" s="51"/>
      <c r="D555" s="53"/>
      <c r="E555" s="53"/>
    </row>
    <row r="556" spans="1:5" s="52" customFormat="1" ht="11.25">
      <c r="A556" s="32" t="s">
        <v>58</v>
      </c>
      <c r="B556" s="31" t="s">
        <v>57</v>
      </c>
      <c r="C556" s="51"/>
      <c r="D556" s="53"/>
      <c r="E556" s="53"/>
    </row>
    <row r="557" spans="1:5" s="50" customFormat="1" ht="11.25">
      <c r="A557" s="32" t="s">
        <v>7</v>
      </c>
      <c r="B557" s="31">
        <v>1000</v>
      </c>
      <c r="C557" s="49">
        <f>SUM(C558:C558)</f>
        <v>0</v>
      </c>
      <c r="D557" s="49">
        <f>SUM(D558:D558)</f>
        <v>0</v>
      </c>
      <c r="E557" s="49">
        <f>SUM(E558:E558)</f>
        <v>35979</v>
      </c>
    </row>
    <row r="558" spans="1:5" s="52" customFormat="1" ht="11.25">
      <c r="A558" s="38" t="s">
        <v>6</v>
      </c>
      <c r="B558" s="37">
        <v>1098</v>
      </c>
      <c r="C558" s="54"/>
      <c r="D558" s="54"/>
      <c r="E558" s="53">
        <v>35979</v>
      </c>
    </row>
    <row r="559" spans="1:5" s="50" customFormat="1" ht="11.25">
      <c r="A559" s="32" t="s">
        <v>5</v>
      </c>
      <c r="B559" s="31">
        <v>9999</v>
      </c>
      <c r="C559" s="49">
        <f>SUM(C557)</f>
        <v>0</v>
      </c>
      <c r="D559" s="49">
        <f>SUM(D557)</f>
        <v>0</v>
      </c>
      <c r="E559" s="49">
        <f>SUM(E557)</f>
        <v>35979</v>
      </c>
    </row>
    <row r="560" spans="1:5" s="52" customFormat="1" ht="11.25">
      <c r="A560" s="38"/>
      <c r="B560" s="37"/>
      <c r="C560" s="51"/>
      <c r="D560" s="53"/>
      <c r="E560" s="53"/>
    </row>
    <row r="561" spans="1:5" s="50" customFormat="1" ht="11.25">
      <c r="A561" s="32" t="s">
        <v>56</v>
      </c>
      <c r="B561" s="31"/>
      <c r="C561" s="49">
        <f>SUM(C559)</f>
        <v>0</v>
      </c>
      <c r="D561" s="49">
        <f>SUM(D559)</f>
        <v>0</v>
      </c>
      <c r="E561" s="49">
        <f>SUM(E559)</f>
        <v>35979</v>
      </c>
    </row>
    <row r="562" spans="1:5" s="52" customFormat="1" ht="11.25">
      <c r="A562" s="38"/>
      <c r="B562" s="37"/>
      <c r="C562" s="51"/>
      <c r="D562" s="53"/>
      <c r="E562" s="53"/>
    </row>
    <row r="563" spans="1:5" s="50" customFormat="1" ht="11.25">
      <c r="A563" s="32" t="s">
        <v>55</v>
      </c>
      <c r="B563" s="31"/>
      <c r="C563" s="49">
        <f>SUM(C561)</f>
        <v>0</v>
      </c>
      <c r="D563" s="49">
        <f>SUM(D561)</f>
        <v>0</v>
      </c>
      <c r="E563" s="49">
        <f>SUM(E561)</f>
        <v>35979</v>
      </c>
    </row>
    <row r="564" spans="1:5" s="50" customFormat="1" ht="11.25">
      <c r="A564" s="32"/>
      <c r="B564" s="31"/>
      <c r="C564" s="49"/>
      <c r="D564" s="49"/>
      <c r="E564" s="49"/>
    </row>
    <row r="565" spans="1:5" s="5" customFormat="1" ht="11.25">
      <c r="A565" s="40" t="s">
        <v>54</v>
      </c>
      <c r="B565" s="19"/>
      <c r="C565" s="18"/>
      <c r="D565" s="48"/>
      <c r="E565" s="45"/>
    </row>
    <row r="566" spans="1:5" s="5" customFormat="1" ht="11.25">
      <c r="A566" s="40" t="s">
        <v>53</v>
      </c>
      <c r="B566" s="19" t="s">
        <v>52</v>
      </c>
      <c r="C566" s="18"/>
      <c r="D566" s="48"/>
      <c r="E566" s="45"/>
    </row>
    <row r="567" spans="1:5" s="50" customFormat="1" ht="11.25">
      <c r="A567" s="32" t="s">
        <v>51</v>
      </c>
      <c r="B567" s="31">
        <v>5100</v>
      </c>
      <c r="C567" s="33">
        <v>34800</v>
      </c>
      <c r="D567" s="33">
        <v>34800</v>
      </c>
      <c r="E567" s="49">
        <v>0</v>
      </c>
    </row>
    <row r="568" spans="1:5" s="50" customFormat="1" ht="11.25">
      <c r="A568" s="32" t="s">
        <v>16</v>
      </c>
      <c r="B568" s="31">
        <v>5200</v>
      </c>
      <c r="C568" s="33">
        <v>31264</v>
      </c>
      <c r="D568" s="33">
        <v>31264</v>
      </c>
      <c r="E568" s="49">
        <v>0</v>
      </c>
    </row>
    <row r="569" spans="1:5" s="50" customFormat="1" ht="11.25">
      <c r="A569" s="32" t="s">
        <v>50</v>
      </c>
      <c r="B569" s="31">
        <v>5300</v>
      </c>
      <c r="C569" s="33">
        <v>5000</v>
      </c>
      <c r="D569" s="33">
        <v>5000</v>
      </c>
      <c r="E569" s="49">
        <v>0</v>
      </c>
    </row>
    <row r="570" spans="1:5" s="50" customFormat="1" ht="11.25">
      <c r="A570" s="32" t="s">
        <v>15</v>
      </c>
      <c r="B570" s="31"/>
      <c r="C570" s="51">
        <f>SUM(C567:C569)</f>
        <v>71064</v>
      </c>
      <c r="D570" s="51">
        <f>SUM(D567:D569)</f>
        <v>71064</v>
      </c>
      <c r="E570" s="49">
        <f>SUM(E567:E569)</f>
        <v>0</v>
      </c>
    </row>
    <row r="571" spans="1:5" s="50" customFormat="1" ht="11.25">
      <c r="A571" s="32" t="s">
        <v>14</v>
      </c>
      <c r="B571" s="31">
        <v>9999</v>
      </c>
      <c r="C571" s="51">
        <f>SUM(C570)</f>
        <v>71064</v>
      </c>
      <c r="D571" s="51">
        <f>SUM(D570)</f>
        <v>71064</v>
      </c>
      <c r="E571" s="51">
        <f>SUM(E570)</f>
        <v>0</v>
      </c>
    </row>
    <row r="572" spans="1:5" s="50" customFormat="1" ht="11.25">
      <c r="A572" s="32"/>
      <c r="B572" s="31"/>
      <c r="C572" s="51"/>
      <c r="D572" s="51"/>
      <c r="E572" s="51"/>
    </row>
    <row r="573" spans="1:5" s="50" customFormat="1" ht="11.25">
      <c r="A573" s="32" t="s">
        <v>49</v>
      </c>
      <c r="B573" s="31" t="s">
        <v>48</v>
      </c>
      <c r="C573" s="51"/>
      <c r="D573" s="53"/>
      <c r="E573" s="53"/>
    </row>
    <row r="574" spans="1:5" s="50" customFormat="1" ht="11.25">
      <c r="A574" s="32" t="s">
        <v>47</v>
      </c>
      <c r="B574" s="31">
        <v>100</v>
      </c>
      <c r="C574" s="51">
        <f>SUM(C575:C575)</f>
        <v>39762</v>
      </c>
      <c r="D574" s="51">
        <f>SUM(D575:D575)</f>
        <v>0</v>
      </c>
      <c r="E574" s="51">
        <f>SUM(E575:E575)</f>
        <v>0</v>
      </c>
    </row>
    <row r="575" spans="1:5" s="50" customFormat="1" ht="11.25">
      <c r="A575" s="38" t="s">
        <v>46</v>
      </c>
      <c r="B575" s="37">
        <v>101</v>
      </c>
      <c r="C575" s="54">
        <v>39762</v>
      </c>
      <c r="D575" s="54"/>
      <c r="E575" s="54"/>
    </row>
    <row r="576" spans="1:5" s="50" customFormat="1" ht="11.25">
      <c r="A576" s="32" t="s">
        <v>45</v>
      </c>
      <c r="B576" s="31">
        <v>300</v>
      </c>
      <c r="C576" s="51">
        <v>10696</v>
      </c>
      <c r="D576" s="51"/>
      <c r="E576" s="51"/>
    </row>
    <row r="577" spans="1:5" s="50" customFormat="1" ht="11.25">
      <c r="A577" s="32" t="s">
        <v>44</v>
      </c>
      <c r="B577" s="31">
        <v>400</v>
      </c>
      <c r="C577" s="51">
        <v>1472</v>
      </c>
      <c r="D577" s="51"/>
      <c r="E577" s="51"/>
    </row>
    <row r="578" spans="1:5" s="50" customFormat="1" ht="11.25">
      <c r="A578" s="32" t="s">
        <v>43</v>
      </c>
      <c r="B578" s="31">
        <v>500</v>
      </c>
      <c r="C578" s="51">
        <v>1789</v>
      </c>
      <c r="D578" s="51"/>
      <c r="E578" s="51"/>
    </row>
    <row r="579" spans="1:5" s="50" customFormat="1" ht="11.25">
      <c r="A579" s="32" t="s">
        <v>42</v>
      </c>
      <c r="B579" s="31">
        <v>700</v>
      </c>
      <c r="C579" s="51">
        <v>318</v>
      </c>
      <c r="D579" s="51"/>
      <c r="E579" s="51"/>
    </row>
    <row r="580" spans="1:5" s="50" customFormat="1" ht="11.25">
      <c r="A580" s="32" t="s">
        <v>23</v>
      </c>
      <c r="B580" s="31">
        <v>9999</v>
      </c>
      <c r="C580" s="51">
        <f>SUM(C574,C576:C579)</f>
        <v>54037</v>
      </c>
      <c r="D580" s="51">
        <f>SUM(D574,D576:D579)</f>
        <v>0</v>
      </c>
      <c r="E580" s="51">
        <f>SUM(E574,E576:E579)</f>
        <v>0</v>
      </c>
    </row>
    <row r="581" spans="1:5" s="50" customFormat="1" ht="11.25">
      <c r="A581" s="32"/>
      <c r="B581" s="31"/>
      <c r="C581" s="51"/>
      <c r="D581" s="51"/>
      <c r="E581" s="51"/>
    </row>
    <row r="582" spans="1:5" s="44" customFormat="1" ht="11.25">
      <c r="A582" s="40" t="s">
        <v>41</v>
      </c>
      <c r="B582" s="19"/>
      <c r="C582" s="18">
        <f>SUM(C571,C580)</f>
        <v>125101</v>
      </c>
      <c r="D582" s="18">
        <f>SUM(D571,D580)</f>
        <v>71064</v>
      </c>
      <c r="E582" s="18">
        <f>SUM(E571,E580)</f>
        <v>0</v>
      </c>
    </row>
    <row r="583" spans="1:5" s="44" customFormat="1" ht="11.25">
      <c r="A583" s="40"/>
      <c r="B583" s="19"/>
      <c r="C583" s="18"/>
      <c r="D583" s="18"/>
      <c r="E583" s="39"/>
    </row>
    <row r="584" spans="1:5" s="5" customFormat="1" ht="11.25">
      <c r="A584" s="40" t="s">
        <v>40</v>
      </c>
      <c r="B584" s="19"/>
      <c r="C584" s="18"/>
      <c r="D584" s="45"/>
      <c r="E584" s="45"/>
    </row>
    <row r="585" spans="1:5" s="5" customFormat="1" ht="11.25">
      <c r="A585" s="40" t="s">
        <v>39</v>
      </c>
      <c r="B585" s="19" t="s">
        <v>38</v>
      </c>
      <c r="C585" s="18"/>
      <c r="D585" s="45"/>
      <c r="E585" s="45"/>
    </row>
    <row r="586" spans="1:5" s="29" customFormat="1" ht="11.25">
      <c r="A586" s="32" t="s">
        <v>7</v>
      </c>
      <c r="B586" s="31">
        <v>1000</v>
      </c>
      <c r="C586" s="49">
        <f>SUM(C587:C587)</f>
        <v>0</v>
      </c>
      <c r="D586" s="49">
        <f>SUM(D587:D587)</f>
        <v>0</v>
      </c>
      <c r="E586" s="49">
        <f>SUM(E587:E587)</f>
        <v>2809</v>
      </c>
    </row>
    <row r="587" spans="1:5" s="34" customFormat="1" ht="11.25">
      <c r="A587" s="38" t="s">
        <v>37</v>
      </c>
      <c r="B587" s="37">
        <v>1012</v>
      </c>
      <c r="C587" s="54"/>
      <c r="D587" s="54"/>
      <c r="E587" s="53">
        <v>2809</v>
      </c>
    </row>
    <row r="588" spans="1:5" s="44" customFormat="1" ht="11.25">
      <c r="A588" s="40" t="s">
        <v>23</v>
      </c>
      <c r="B588" s="19">
        <v>9999</v>
      </c>
      <c r="C588" s="18">
        <f>SUM(C586)</f>
        <v>0</v>
      </c>
      <c r="D588" s="18">
        <f>SUM(D586)</f>
        <v>0</v>
      </c>
      <c r="E588" s="18">
        <f>SUM(E586)</f>
        <v>2809</v>
      </c>
    </row>
    <row r="589" spans="1:5" s="44" customFormat="1" ht="11.25">
      <c r="A589" s="40"/>
      <c r="B589" s="19"/>
      <c r="C589" s="18"/>
      <c r="D589" s="18"/>
      <c r="E589" s="18"/>
    </row>
    <row r="590" spans="1:5" s="44" customFormat="1" ht="11.25">
      <c r="A590" s="40" t="s">
        <v>36</v>
      </c>
      <c r="B590" s="19"/>
      <c r="C590" s="39">
        <f>SUM(C588)</f>
        <v>0</v>
      </c>
      <c r="D590" s="39">
        <f>SUM(D588)</f>
        <v>0</v>
      </c>
      <c r="E590" s="39">
        <f>SUM(E588)</f>
        <v>2809</v>
      </c>
    </row>
    <row r="591" spans="1:5" s="44" customFormat="1" ht="11.25">
      <c r="A591" s="40"/>
      <c r="B591" s="19"/>
      <c r="C591" s="39"/>
      <c r="D591" s="39"/>
      <c r="E591" s="39"/>
    </row>
    <row r="592" spans="1:5" s="34" customFormat="1" ht="11.25">
      <c r="A592" s="32" t="s">
        <v>35</v>
      </c>
      <c r="B592" s="31"/>
      <c r="C592" s="33"/>
      <c r="D592" s="35"/>
      <c r="E592" s="35"/>
    </row>
    <row r="593" spans="1:5" s="34" customFormat="1" ht="11.25">
      <c r="A593" s="32" t="s">
        <v>34</v>
      </c>
      <c r="B593" s="31"/>
      <c r="C593" s="33"/>
      <c r="D593" s="35"/>
      <c r="E593" s="35"/>
    </row>
    <row r="594" spans="1:5" s="34" customFormat="1" ht="11.25">
      <c r="A594" s="32"/>
      <c r="B594" s="31"/>
      <c r="C594" s="33"/>
      <c r="D594" s="35"/>
      <c r="E594" s="35"/>
    </row>
    <row r="595" spans="1:5" s="34" customFormat="1" ht="11.25">
      <c r="A595" s="32" t="s">
        <v>33</v>
      </c>
      <c r="B595" s="31" t="s">
        <v>32</v>
      </c>
      <c r="C595" s="33"/>
      <c r="D595" s="35"/>
      <c r="E595" s="35"/>
    </row>
    <row r="596" spans="1:5" s="29" customFormat="1" ht="11.25">
      <c r="A596" s="32" t="s">
        <v>31</v>
      </c>
      <c r="B596" s="31">
        <v>200</v>
      </c>
      <c r="C596" s="49">
        <f>SUM(C597:C597)</f>
        <v>0</v>
      </c>
      <c r="D596" s="49">
        <f>SUM(D597:D597)</f>
        <v>7321</v>
      </c>
      <c r="E596" s="49">
        <f>SUM(E597:E597)</f>
        <v>7321</v>
      </c>
    </row>
    <row r="597" spans="1:5" s="34" customFormat="1" ht="11.25">
      <c r="A597" s="38" t="s">
        <v>30</v>
      </c>
      <c r="B597" s="37">
        <v>201</v>
      </c>
      <c r="C597" s="36"/>
      <c r="D597" s="53">
        <v>7321</v>
      </c>
      <c r="E597" s="35">
        <v>7321</v>
      </c>
    </row>
    <row r="598" spans="1:5" s="29" customFormat="1" ht="11.25">
      <c r="A598" s="32" t="s">
        <v>5</v>
      </c>
      <c r="B598" s="31">
        <v>9999</v>
      </c>
      <c r="C598" s="49">
        <f>SUM(C596)</f>
        <v>0</v>
      </c>
      <c r="D598" s="49">
        <f>SUM(D596)</f>
        <v>7321</v>
      </c>
      <c r="E598" s="49">
        <f>SUM(E596)</f>
        <v>7321</v>
      </c>
    </row>
    <row r="599" spans="1:5" s="34" customFormat="1" ht="11.25">
      <c r="A599" s="38"/>
      <c r="B599" s="37"/>
      <c r="C599" s="33"/>
      <c r="D599" s="35"/>
      <c r="E599" s="35"/>
    </row>
    <row r="600" spans="1:5" s="52" customFormat="1" ht="11.25">
      <c r="A600" s="32" t="s">
        <v>29</v>
      </c>
      <c r="B600" s="31" t="s">
        <v>28</v>
      </c>
      <c r="C600" s="51"/>
      <c r="D600" s="53"/>
      <c r="E600" s="53"/>
    </row>
    <row r="601" spans="1:5" s="29" customFormat="1" ht="11.25">
      <c r="A601" s="32" t="s">
        <v>7</v>
      </c>
      <c r="B601" s="31">
        <v>1000</v>
      </c>
      <c r="C601" s="30">
        <f>SUM(C602:C606)</f>
        <v>0</v>
      </c>
      <c r="D601" s="30">
        <f>SUM(D602:D606)</f>
        <v>2306</v>
      </c>
      <c r="E601" s="30">
        <f>SUM(E602:E606)</f>
        <v>2306</v>
      </c>
    </row>
    <row r="602" spans="1:5" s="34" customFormat="1" ht="11.25">
      <c r="A602" s="38" t="s">
        <v>27</v>
      </c>
      <c r="B602" s="37">
        <v>1015</v>
      </c>
      <c r="C602" s="36"/>
      <c r="D602" s="36">
        <v>309</v>
      </c>
      <c r="E602" s="35">
        <v>309</v>
      </c>
    </row>
    <row r="603" spans="1:5" s="34" customFormat="1" ht="11.25">
      <c r="A603" s="38" t="s">
        <v>26</v>
      </c>
      <c r="B603" s="37">
        <v>1020</v>
      </c>
      <c r="C603" s="36"/>
      <c r="D603" s="36">
        <v>1615</v>
      </c>
      <c r="E603" s="35">
        <v>1615</v>
      </c>
    </row>
    <row r="604" spans="1:5" s="34" customFormat="1" ht="11.25" customHeight="1">
      <c r="A604" s="38" t="s">
        <v>25</v>
      </c>
      <c r="B604" s="37">
        <v>1051</v>
      </c>
      <c r="C604" s="36"/>
      <c r="D604" s="36">
        <v>96</v>
      </c>
      <c r="E604" s="35">
        <v>96</v>
      </c>
    </row>
    <row r="605" spans="1:5" s="34" customFormat="1" ht="11.25">
      <c r="A605" s="38" t="s">
        <v>24</v>
      </c>
      <c r="B605" s="37">
        <v>1091</v>
      </c>
      <c r="C605" s="36"/>
      <c r="D605" s="36">
        <v>186</v>
      </c>
      <c r="E605" s="35">
        <v>186</v>
      </c>
    </row>
    <row r="606" spans="1:5" s="34" customFormat="1" ht="11.25">
      <c r="A606" s="38" t="s">
        <v>6</v>
      </c>
      <c r="B606" s="37">
        <v>1098</v>
      </c>
      <c r="C606" s="36"/>
      <c r="D606" s="36">
        <v>100</v>
      </c>
      <c r="E606" s="35">
        <v>100</v>
      </c>
    </row>
    <row r="607" spans="1:5" s="50" customFormat="1" ht="11.25">
      <c r="A607" s="32" t="s">
        <v>23</v>
      </c>
      <c r="B607" s="31">
        <v>9999</v>
      </c>
      <c r="C607" s="51">
        <f>SUM(C601)</f>
        <v>0</v>
      </c>
      <c r="D607" s="51">
        <f>SUM(D601)</f>
        <v>2306</v>
      </c>
      <c r="E607" s="51">
        <f>SUM(E601)</f>
        <v>2306</v>
      </c>
    </row>
    <row r="608" spans="1:5" s="50" customFormat="1" ht="11.25">
      <c r="A608" s="32"/>
      <c r="B608" s="31"/>
      <c r="C608" s="51"/>
      <c r="D608" s="51"/>
      <c r="E608" s="51"/>
    </row>
    <row r="609" spans="1:5" s="50" customFormat="1" ht="11.25">
      <c r="A609" s="32" t="s">
        <v>22</v>
      </c>
      <c r="B609" s="31"/>
      <c r="C609" s="51">
        <f>SUM(C598,C607)</f>
        <v>0</v>
      </c>
      <c r="D609" s="51">
        <f>SUM(D598,D607)</f>
        <v>9627</v>
      </c>
      <c r="E609" s="51">
        <f>SUM(E598,E607)</f>
        <v>9627</v>
      </c>
    </row>
    <row r="610" spans="1:5" s="50" customFormat="1" ht="11.25">
      <c r="A610" s="32"/>
      <c r="B610" s="31"/>
      <c r="C610" s="51"/>
      <c r="D610" s="51"/>
      <c r="E610" s="51"/>
    </row>
    <row r="611" spans="1:5" s="29" customFormat="1" ht="11.25">
      <c r="A611" s="32" t="s">
        <v>21</v>
      </c>
      <c r="B611" s="31"/>
      <c r="C611" s="49">
        <f>SUM(C598,C607)</f>
        <v>0</v>
      </c>
      <c r="D611" s="49">
        <f>SUM(D598,D607)</f>
        <v>9627</v>
      </c>
      <c r="E611" s="49">
        <f>SUM(E598,E607)</f>
        <v>9627</v>
      </c>
    </row>
    <row r="612" spans="1:5" s="29" customFormat="1" ht="11.25">
      <c r="A612" s="32"/>
      <c r="B612" s="31"/>
      <c r="C612" s="49"/>
      <c r="D612" s="49"/>
      <c r="E612" s="49"/>
    </row>
    <row r="613" spans="1:5" s="10" customFormat="1" ht="11.25">
      <c r="A613" s="40" t="s">
        <v>20</v>
      </c>
      <c r="B613" s="19"/>
      <c r="C613" s="43"/>
      <c r="D613" s="42"/>
      <c r="E613" s="41"/>
    </row>
    <row r="614" spans="1:5" s="10" customFormat="1" ht="11.25">
      <c r="A614" s="40" t="s">
        <v>19</v>
      </c>
      <c r="B614" s="19"/>
      <c r="C614" s="43"/>
      <c r="D614" s="42"/>
      <c r="E614" s="41"/>
    </row>
    <row r="615" spans="1:5" s="5" customFormat="1" ht="11.25">
      <c r="A615" s="40" t="s">
        <v>18</v>
      </c>
      <c r="B615" s="19" t="s">
        <v>17</v>
      </c>
      <c r="C615" s="18"/>
      <c r="D615" s="48"/>
      <c r="E615" s="45"/>
    </row>
    <row r="616" spans="1:5" s="5" customFormat="1" ht="11.25">
      <c r="A616" s="47" t="s">
        <v>16</v>
      </c>
      <c r="B616" s="46">
        <v>5200</v>
      </c>
      <c r="C616" s="43">
        <v>7450</v>
      </c>
      <c r="D616" s="43">
        <v>7450</v>
      </c>
      <c r="E616" s="45">
        <v>0</v>
      </c>
    </row>
    <row r="617" spans="1:5" s="44" customFormat="1" ht="11.25">
      <c r="A617" s="40" t="s">
        <v>15</v>
      </c>
      <c r="B617" s="19"/>
      <c r="C617" s="18">
        <f>SUM(C616:C616)</f>
        <v>7450</v>
      </c>
      <c r="D617" s="18">
        <f>SUM(D616:D616)</f>
        <v>7450</v>
      </c>
      <c r="E617" s="39">
        <f>SUM(E616:E616)</f>
        <v>0</v>
      </c>
    </row>
    <row r="618" spans="1:5" s="44" customFormat="1" ht="11.25">
      <c r="A618" s="40" t="s">
        <v>14</v>
      </c>
      <c r="B618" s="19">
        <v>9999</v>
      </c>
      <c r="C618" s="18">
        <f>SUM(C617)</f>
        <v>7450</v>
      </c>
      <c r="D618" s="18">
        <f>SUM(D617)</f>
        <v>7450</v>
      </c>
      <c r="E618" s="18">
        <f>SUM(E617)</f>
        <v>0</v>
      </c>
    </row>
    <row r="619" spans="1:5" s="44" customFormat="1" ht="11.25">
      <c r="A619" s="40"/>
      <c r="B619" s="19"/>
      <c r="C619" s="18"/>
      <c r="D619" s="18"/>
      <c r="E619" s="18"/>
    </row>
    <row r="620" spans="1:5" s="10" customFormat="1" ht="11.25">
      <c r="A620" s="40" t="s">
        <v>13</v>
      </c>
      <c r="B620" s="19"/>
      <c r="C620" s="18">
        <f>SUM(C618)</f>
        <v>7450</v>
      </c>
      <c r="D620" s="18">
        <f>SUM(D618)</f>
        <v>7450</v>
      </c>
      <c r="E620" s="39">
        <f>SUM(E618)</f>
        <v>0</v>
      </c>
    </row>
    <row r="621" spans="1:5" s="10" customFormat="1" ht="11.25">
      <c r="A621" s="40"/>
      <c r="B621" s="19"/>
      <c r="C621" s="43"/>
      <c r="D621" s="42"/>
      <c r="E621" s="41"/>
    </row>
    <row r="622" spans="1:5" s="10" customFormat="1" ht="11.25">
      <c r="A622" s="40" t="s">
        <v>12</v>
      </c>
      <c r="B622" s="19"/>
      <c r="C622" s="18">
        <v>7450</v>
      </c>
      <c r="D622" s="18">
        <f>SUM(D620)</f>
        <v>7450</v>
      </c>
      <c r="E622" s="39">
        <f>SUM(E620)</f>
        <v>0</v>
      </c>
    </row>
    <row r="623" spans="1:5" s="10" customFormat="1" ht="11.25">
      <c r="A623" s="40"/>
      <c r="B623" s="19"/>
      <c r="C623" s="18"/>
      <c r="D623" s="18"/>
      <c r="E623" s="39"/>
    </row>
    <row r="624" spans="1:5" s="34" customFormat="1" ht="11.25">
      <c r="A624" s="32" t="s">
        <v>11</v>
      </c>
      <c r="B624" s="31"/>
      <c r="C624" s="33"/>
      <c r="D624" s="35"/>
      <c r="E624" s="35"/>
    </row>
    <row r="625" spans="1:5" s="34" customFormat="1" ht="11.25">
      <c r="A625" s="32" t="s">
        <v>10</v>
      </c>
      <c r="B625" s="31"/>
      <c r="C625" s="33"/>
      <c r="D625" s="35"/>
      <c r="E625" s="35"/>
    </row>
    <row r="626" spans="1:5" s="34" customFormat="1" ht="11.25">
      <c r="A626" s="32" t="s">
        <v>9</v>
      </c>
      <c r="B626" s="31" t="s">
        <v>8</v>
      </c>
      <c r="C626" s="33"/>
      <c r="D626" s="35"/>
      <c r="E626" s="35"/>
    </row>
    <row r="627" spans="1:5" s="29" customFormat="1" ht="11.25">
      <c r="A627" s="32" t="s">
        <v>7</v>
      </c>
      <c r="B627" s="31">
        <v>1000</v>
      </c>
      <c r="C627" s="30">
        <f>SUM(C628:C628)</f>
        <v>0</v>
      </c>
      <c r="D627" s="30">
        <f>SUM(D628:D628)</f>
        <v>0</v>
      </c>
      <c r="E627" s="30">
        <f>SUM(E628:E628)</f>
        <v>5995</v>
      </c>
    </row>
    <row r="628" spans="1:5" s="34" customFormat="1" ht="11.25">
      <c r="A628" s="38" t="s">
        <v>6</v>
      </c>
      <c r="B628" s="37">
        <v>1098</v>
      </c>
      <c r="C628" s="36"/>
      <c r="D628" s="35"/>
      <c r="E628" s="35">
        <v>5995</v>
      </c>
    </row>
    <row r="629" spans="1:5" s="29" customFormat="1" ht="11.25">
      <c r="A629" s="32" t="s">
        <v>5</v>
      </c>
      <c r="B629" s="31">
        <v>9999</v>
      </c>
      <c r="C629" s="30">
        <f>SUM(C627)</f>
        <v>0</v>
      </c>
      <c r="D629" s="30">
        <f>SUM(D627)</f>
        <v>0</v>
      </c>
      <c r="E629" s="30">
        <f>SUM(E627)</f>
        <v>5995</v>
      </c>
    </row>
    <row r="630" spans="1:5" s="29" customFormat="1" ht="11.25">
      <c r="A630" s="32"/>
      <c r="B630" s="31"/>
      <c r="C630" s="33"/>
      <c r="D630" s="30"/>
      <c r="E630" s="30"/>
    </row>
    <row r="631" spans="1:5" s="29" customFormat="1" ht="11.25">
      <c r="A631" s="32" t="s">
        <v>4</v>
      </c>
      <c r="B631" s="31"/>
      <c r="C631" s="30">
        <f>SUM(C629)</f>
        <v>0</v>
      </c>
      <c r="D631" s="30">
        <f>SUM(D629)</f>
        <v>0</v>
      </c>
      <c r="E631" s="30">
        <f>SUM(E629)</f>
        <v>5995</v>
      </c>
    </row>
    <row r="632" spans="1:5" s="29" customFormat="1" ht="11.25">
      <c r="A632" s="32"/>
      <c r="B632" s="31"/>
      <c r="C632" s="33"/>
      <c r="D632" s="30"/>
      <c r="E632" s="30"/>
    </row>
    <row r="633" spans="1:5" s="29" customFormat="1" ht="11.25">
      <c r="A633" s="32" t="s">
        <v>3</v>
      </c>
      <c r="B633" s="31"/>
      <c r="C633" s="30">
        <f>SUM(C631)</f>
        <v>0</v>
      </c>
      <c r="D633" s="30">
        <f>SUM(D631)</f>
        <v>0</v>
      </c>
      <c r="E633" s="30">
        <f>SUM(E631)</f>
        <v>5995</v>
      </c>
    </row>
    <row r="634" spans="1:5" s="10" customFormat="1" ht="12" customHeight="1" thickBot="1">
      <c r="A634" s="28"/>
      <c r="B634" s="27"/>
      <c r="C634" s="26"/>
      <c r="D634" s="25"/>
      <c r="E634" s="24"/>
    </row>
    <row r="635" spans="1:5" s="5" customFormat="1" ht="32.25" thickTop="1">
      <c r="A635" s="23" t="s">
        <v>2</v>
      </c>
      <c r="B635" s="22"/>
      <c r="C635" s="21">
        <f>SUM(C551,C563,C582,C590,C611,C622,C633)</f>
        <v>493602</v>
      </c>
      <c r="D635" s="21">
        <f>SUM(D551,D563,D582,D590,D611,D622,D633)</f>
        <v>449192</v>
      </c>
      <c r="E635" s="21">
        <f>SUM(E551,E563,E582,E590,E611,E622,E633)</f>
        <v>85575</v>
      </c>
    </row>
    <row r="636" spans="1:5" s="5" customFormat="1" ht="11.25">
      <c r="A636" s="20"/>
      <c r="B636" s="19"/>
      <c r="C636" s="18"/>
      <c r="D636" s="18"/>
      <c r="E636" s="18"/>
    </row>
    <row r="637" spans="1:5" s="10" customFormat="1" ht="11.25">
      <c r="A637" s="17" t="s">
        <v>1</v>
      </c>
      <c r="B637" s="16"/>
      <c r="C637" s="15"/>
      <c r="D637" s="14"/>
      <c r="E637" s="14"/>
    </row>
    <row r="638" spans="1:5" s="10" customFormat="1" ht="12" customHeight="1" thickBot="1">
      <c r="A638" s="13" t="s">
        <v>0</v>
      </c>
      <c r="B638" s="12"/>
      <c r="C638" s="11">
        <f>SUM(C532,C635)</f>
        <v>12628539</v>
      </c>
      <c r="D638" s="11">
        <f>SUM(D532,D635)</f>
        <v>12671439</v>
      </c>
      <c r="E638" s="11">
        <f>SUM(E532,E635)</f>
        <v>2583498</v>
      </c>
    </row>
    <row r="639" spans="1:2" ht="12" thickTop="1">
      <c r="A639" s="7"/>
      <c r="B639" s="6"/>
    </row>
    <row r="640" spans="1:2" ht="11.25">
      <c r="A640" s="7"/>
      <c r="B640" s="6"/>
    </row>
    <row r="641" spans="1:2" ht="11.25">
      <c r="A641" s="7"/>
      <c r="B641" s="6"/>
    </row>
    <row r="642" spans="1:2" ht="11.25">
      <c r="A642" s="7"/>
      <c r="B642" s="6"/>
    </row>
    <row r="643" spans="1:2" ht="11.25">
      <c r="A643" s="7"/>
      <c r="B643" s="6"/>
    </row>
    <row r="644" spans="1:5" ht="11.25">
      <c r="A644" s="7"/>
      <c r="B644" s="6"/>
      <c r="D644" s="9"/>
      <c r="E644" s="8"/>
    </row>
    <row r="645" spans="1:5" ht="11.25">
      <c r="A645" s="7"/>
      <c r="B645" s="6"/>
      <c r="D645" s="9"/>
      <c r="E645" s="8"/>
    </row>
    <row r="646" spans="1:5" ht="11.25">
      <c r="A646" s="7"/>
      <c r="B646" s="6"/>
      <c r="D646" s="9"/>
      <c r="E646" s="8"/>
    </row>
    <row r="647" spans="1:2" ht="11.25">
      <c r="A647" s="7"/>
      <c r="B647" s="6"/>
    </row>
    <row r="648" spans="1:2" ht="11.25">
      <c r="A648" s="7"/>
      <c r="B648" s="6"/>
    </row>
    <row r="649" spans="1:2" ht="11.25">
      <c r="A649" s="7"/>
      <c r="B649" s="6"/>
    </row>
    <row r="650" spans="1:2" ht="11.25">
      <c r="A650" s="7"/>
      <c r="B650" s="6"/>
    </row>
    <row r="651" spans="1:2" ht="11.25">
      <c r="A651" s="7"/>
      <c r="B651" s="6"/>
    </row>
    <row r="652" spans="1:2" ht="11.25">
      <c r="A652" s="7"/>
      <c r="B652" s="6"/>
    </row>
    <row r="653" spans="1:2" ht="11.25">
      <c r="A653" s="7"/>
      <c r="B653" s="6"/>
    </row>
    <row r="654" spans="1:2" ht="11.25">
      <c r="A654" s="7"/>
      <c r="B654" s="6"/>
    </row>
    <row r="655" spans="1:2" ht="11.25">
      <c r="A655" s="7"/>
      <c r="B655" s="6"/>
    </row>
    <row r="656" spans="1:2" ht="11.25">
      <c r="A656" s="7"/>
      <c r="B656" s="6"/>
    </row>
    <row r="657" spans="1:2" ht="11.25">
      <c r="A657" s="7"/>
      <c r="B657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Manov</dc:creator>
  <cp:keywords/>
  <dc:description/>
  <cp:lastModifiedBy>Tihomir Manov</cp:lastModifiedBy>
  <dcterms:created xsi:type="dcterms:W3CDTF">2004-06-30T14:02:30Z</dcterms:created>
  <dcterms:modified xsi:type="dcterms:W3CDTF">2004-06-30T14:03:08Z</dcterms:modified>
  <cp:category/>
  <cp:version/>
  <cp:contentType/>
  <cp:contentStatus/>
</cp:coreProperties>
</file>